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75" windowWidth="6000" windowHeight="6465" activeTab="3"/>
  </bookViews>
  <sheets>
    <sheet name="IS-2nd Qtr2004" sheetId="1" r:id="rId1"/>
    <sheet name="BS-2nd Qtr2004" sheetId="2" r:id="rId2"/>
    <sheet name="CE-2nd Qtr 2004" sheetId="3" r:id="rId3"/>
    <sheet name="CF- 2ndQtr2004" sheetId="4" r:id="rId4"/>
  </sheets>
  <definedNames>
    <definedName name="_xlnm.Print_Area" localSheetId="1">'BS-2nd Qtr2004'!$A$1:$I$63</definedName>
    <definedName name="_xlnm.Print_Area" localSheetId="3">'CF- 2ndQtr2004'!$A$1:$G$41</definedName>
    <definedName name="_xlnm.Print_Area" localSheetId="0">'IS-2nd Qtr2004'!$A$1:$M$47</definedName>
  </definedNames>
  <calcPr fullCalcOnLoad="1"/>
</workbook>
</file>

<file path=xl/sharedStrings.xml><?xml version="1.0" encoding="utf-8"?>
<sst xmlns="http://schemas.openxmlformats.org/spreadsheetml/2006/main" count="241" uniqueCount="120">
  <si>
    <t xml:space="preserve">      QUALITY  CONCRETE  HOLDINGS  BHD</t>
  </si>
  <si>
    <t>AS  AT</t>
  </si>
  <si>
    <t>CURRENT</t>
  </si>
  <si>
    <t>QUARTER</t>
  </si>
  <si>
    <t>RM'000</t>
  </si>
  <si>
    <t>Current Assets</t>
  </si>
  <si>
    <t>Short Term Investments</t>
  </si>
  <si>
    <t>Current Liabilities</t>
  </si>
  <si>
    <t>Short Term Borrowings</t>
  </si>
  <si>
    <t xml:space="preserve"> </t>
  </si>
  <si>
    <t>Shareholders' Funds</t>
  </si>
  <si>
    <t>Share Capital</t>
  </si>
  <si>
    <t>Reserves</t>
  </si>
  <si>
    <t>Share Premium</t>
  </si>
  <si>
    <t>Revaluation Reserve</t>
  </si>
  <si>
    <t>Capital Reserve</t>
  </si>
  <si>
    <t>Retained Profit</t>
  </si>
  <si>
    <t>Minority Interests</t>
  </si>
  <si>
    <t>Long Term Borrowings</t>
  </si>
  <si>
    <t>Other Long Term Liabilities</t>
  </si>
  <si>
    <t>QUALITY  CONCRETE  HOLDINGS  BHD</t>
  </si>
  <si>
    <t>QUARTERLY  REPORT</t>
  </si>
  <si>
    <t>TO DATE</t>
  </si>
  <si>
    <t>Revenue</t>
  </si>
  <si>
    <t>Net tangible assets per share (RM)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</si>
  <si>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</si>
  <si>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</si>
  <si>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</si>
  <si>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</si>
  <si>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</si>
  <si>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</si>
  <si>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</si>
  <si>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Inventories</t>
  </si>
  <si>
    <t>Trade receivables</t>
  </si>
  <si>
    <t xml:space="preserve">Cash </t>
  </si>
  <si>
    <t>Trade payables</t>
  </si>
  <si>
    <t>Other payables</t>
  </si>
  <si>
    <t>Deferred taxation</t>
  </si>
  <si>
    <t>Total</t>
  </si>
  <si>
    <t>Total Shareholders Fund &amp; Long Term Liabilities</t>
  </si>
  <si>
    <t>Development cost</t>
  </si>
  <si>
    <t>ENDED</t>
  </si>
  <si>
    <t>CUMULATIVE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</si>
  <si>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</si>
  <si>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</si>
  <si>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</si>
  <si>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</si>
  <si>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</si>
  <si>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</si>
  <si>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</si>
  <si>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</si>
  <si>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</si>
  <si>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</si>
  <si>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</si>
  <si>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  - Diluted</t>
  </si>
  <si>
    <t xml:space="preserve">(The Condensed Consolidated Income Statements should be read in conjunction with the </t>
  </si>
  <si>
    <t>AS AT</t>
  </si>
  <si>
    <t xml:space="preserve">(The Condensed Consolidated Balance Sheets should be read in conjunction with the </t>
  </si>
  <si>
    <t>Net cash used in investing activities</t>
  </si>
  <si>
    <t xml:space="preserve">  cash equivalents</t>
  </si>
  <si>
    <t>Cash and cash equivalents at the beginning</t>
  </si>
  <si>
    <t xml:space="preserve">  of the year</t>
  </si>
  <si>
    <t xml:space="preserve">Cash and cash equivalents at the end of the </t>
  </si>
  <si>
    <t>Reserve</t>
  </si>
  <si>
    <t>Revaluation</t>
  </si>
  <si>
    <t>Retained</t>
  </si>
  <si>
    <t>Profits</t>
  </si>
  <si>
    <t>Movements during</t>
  </si>
  <si>
    <t>the period (cumulative)</t>
  </si>
  <si>
    <t xml:space="preserve">Balance at end </t>
  </si>
  <si>
    <t>Balance at beginning</t>
  </si>
  <si>
    <t>of year</t>
  </si>
  <si>
    <t>(proof)</t>
  </si>
  <si>
    <t xml:space="preserve">(The Condensed Consolidated Statements of Changes in Equity should be read in conjunction </t>
  </si>
  <si>
    <t>Capital</t>
  </si>
  <si>
    <t xml:space="preserve">Current </t>
  </si>
  <si>
    <t>Year</t>
  </si>
  <si>
    <t>Todate</t>
  </si>
  <si>
    <t xml:space="preserve">(The unaudited Condensed Consolidated Cash Flow Statements should be read in conjunction with the </t>
  </si>
  <si>
    <t>Unaudited Condensed Consolidated Cash Flow Statement</t>
  </si>
  <si>
    <t>Unaudited Condensed Consolidated Statement of Changes in Equity</t>
  </si>
  <si>
    <t>Unaudited Condensed Consolidated Balance Sheets</t>
  </si>
  <si>
    <t>Unaudited Condensed Consolidated Income Statements</t>
  </si>
  <si>
    <t>Non-Current Assets</t>
  </si>
  <si>
    <t>Others - other receivables, deposits &amp; prepayments</t>
  </si>
  <si>
    <t xml:space="preserve">Net current assets </t>
  </si>
  <si>
    <t>INDIVIDUAL QUARTER</t>
  </si>
  <si>
    <t>CUMULATIVE QUARTER</t>
  </si>
  <si>
    <t>PRECEDING YR</t>
  </si>
  <si>
    <t xml:space="preserve">Net decrease in cash and </t>
  </si>
  <si>
    <t>Net cash generated from financing activities</t>
  </si>
  <si>
    <t>Net cash generated from operating activities</t>
  </si>
  <si>
    <t xml:space="preserve">  Annual Financial Report for the year ended 31st January 2003)</t>
  </si>
  <si>
    <t>3 Months quarter</t>
  </si>
  <si>
    <t xml:space="preserve">  with the Annual Financial Report for the year ended 31st January 2003)</t>
  </si>
  <si>
    <t>PYA</t>
  </si>
  <si>
    <t>Balance as restated</t>
  </si>
  <si>
    <t>Income tax assets</t>
  </si>
  <si>
    <t>Income tax payables</t>
  </si>
  <si>
    <t>(restated)</t>
  </si>
  <si>
    <t>Note: There are no comparative figures as the first interim financial report prepared in accordance</t>
  </si>
  <si>
    <t xml:space="preserve">         with MASB 26 Interim Financial Reporting was for the quarter ended 31 October 2002.</t>
  </si>
  <si>
    <t>For the quarter ended 31 July 2003</t>
  </si>
  <si>
    <t>31/07/03</t>
  </si>
  <si>
    <t>31/07/02</t>
  </si>
  <si>
    <t>For quarter ended 31 July 2003</t>
  </si>
  <si>
    <t>ended 31 July 2003</t>
  </si>
  <si>
    <t>6 MONTHS</t>
  </si>
  <si>
    <t>As at 31 July 2003</t>
  </si>
  <si>
    <t>31/7/2003</t>
  </si>
  <si>
    <t>31/1/2003</t>
  </si>
  <si>
    <t>For the period ended 31st July 2003</t>
  </si>
  <si>
    <t>6 Months quarter</t>
  </si>
  <si>
    <t>ended 31 July 2002</t>
  </si>
  <si>
    <t xml:space="preserve">  period</t>
  </si>
  <si>
    <t>Profit before taxation</t>
  </si>
  <si>
    <t>Adjustments for non-cash items</t>
  </si>
  <si>
    <t xml:space="preserve"> Operating profit before working capital changes</t>
  </si>
  <si>
    <t>Increase/decrease in WIP/stocks/debtors/creditors</t>
  </si>
  <si>
    <t>Adjustments for non-operation expenses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</si>
</sst>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RM&quot;#,##0_);\(&quot;RM&quot;#,##0\)"/>
    <numFmt numFmtId="181" formatCode="&quot;RM&quot;#,##0_);[Red]\(&quot;RM&quot;#,##0\)"/>
    <numFmt numFmtId="182" formatCode="&quot;RM&quot;#,##0.00_);\(&quot;RM&quot;#,##0.00\)"/>
    <numFmt numFmtId="183" formatCode="&quot;RM&quot;#,##0.00_);[Red]\(&quot;RM&quot;#,##0.00\)"/>
    <numFmt numFmtId="184" formatCode="_(&quot;RM&quot;* #,##0_);_(&quot;RM&quot;* \(#,##0\);_(&quot;RM&quot;* &quot;-&quot;_);_(@_)"/>
    <numFmt numFmtId="185" formatCode="_(&quot;RM&quot;* #,##0.00_);_(&quot;RM&quot;* \(#,##0.00\);_(&quot;RM&quot;* &quot;-&quot;??_);_(@_)"/>
    <numFmt numFmtId="186" formatCode="_(* #,##0_);_(* \(#,##0\);_(* &quot;-&quot;??_);_(@_)"/>
    <numFmt numFmtId="187" formatCode="#,##0.0_);[Red]\(#,##0.0\)"/>
    <numFmt numFmtId="188" formatCode="_(* #,##0.0_);_(* \(#,##0.0\);_(* &quot;-&quot;??_);_(@_)"/>
    <numFmt numFmtId="189" formatCode="#,##0.000_);[Red]\(#,##0.000\)"/>
    <numFmt numFmtId="190" formatCode="#,##0.0000_);[Red]\(#,##0.0000\)"/>
    <numFmt numFmtId="191" formatCode="#,##0;[Red]\(#,##0\)"/>
    <numFmt numFmtId="192" formatCode="_(* #,##0.000_);_(* \(#,##0.000\);_(* &quot;-&quot;??_);_(@_)"/>
    <numFmt numFmtId="193" formatCode="_(* #,##0.0000_);_(* \(#,##0.0000\);_(* &quot;-&quot;??_);_(@_)"/>
    <numFmt numFmtId="194" formatCode="#,##0;[Red]\(##,#00\)"/>
    <numFmt numFmtId="195" formatCode="#,##0.00;[Red]\(#,##0.00\)"/>
    <numFmt numFmtId="196" formatCode="_ * #,##0.0_ ;_ * \-#,##0.0_ ;_ * &quot;-&quot;??_ ;_ @_ "/>
    <numFmt numFmtId="197" formatCode="_ * #,##0_ ;_ * \-#,##0_ ;_ * &quot;-&quot;??_ ;_ @_ "/>
    <numFmt numFmtId="198" formatCode="#,##0.0;[Red]\-#,##0.0"/>
  </numFmts>
  <fonts count="10">
    <font>
      <sz val="10"/>
      <name val="Arial"/>
      <family val="0"/>
    </font>
    <font>
      <sz val="10"/>
      <name val="Book Antiqua"/>
      <family val="1"/>
    </font>
    <font>
      <sz val="10"/>
      <name val="Times New Roman"/>
      <family val="1"/>
    </font>
    <font>
      <b/>
      <i/>
      <sz val="10"/>
      <name val="Book Antiqua"/>
      <family val="1"/>
    </font>
    <font>
      <b/>
      <i/>
      <sz val="13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1" fontId="1" fillId="0" borderId="0" xfId="17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6" fontId="3" fillId="0" borderId="0" xfId="17" applyNumberFormat="1" applyFont="1" applyAlignment="1">
      <alignment horizontal="left" vertical="center"/>
    </xf>
    <xf numFmtId="186" fontId="5" fillId="0" borderId="0" xfId="17" applyNumberFormat="1" applyFont="1" applyAlignment="1" quotePrefix="1">
      <alignment horizontal="left" vertical="center"/>
    </xf>
    <xf numFmtId="171" fontId="1" fillId="0" borderId="0" xfId="17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8" fontId="1" fillId="0" borderId="0" xfId="0" applyNumberFormat="1" applyFont="1" applyFill="1" applyAlignment="1">
      <alignment vertical="center"/>
    </xf>
    <xf numFmtId="186" fontId="1" fillId="0" borderId="0" xfId="17" applyNumberFormat="1" applyFont="1" applyFill="1" applyAlignment="1">
      <alignment vertical="center"/>
    </xf>
    <xf numFmtId="191" fontId="1" fillId="0" borderId="0" xfId="0" applyNumberFormat="1" applyFont="1" applyFill="1" applyAlignment="1">
      <alignment vertical="center"/>
    </xf>
    <xf numFmtId="171" fontId="1" fillId="0" borderId="0" xfId="17" applyFont="1" applyFill="1" applyAlignment="1">
      <alignment vertical="center"/>
    </xf>
    <xf numFmtId="40" fontId="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86" fontId="5" fillId="0" borderId="0" xfId="17" applyNumberFormat="1" applyFont="1" applyFill="1" applyAlignment="1" quotePrefix="1">
      <alignment horizontal="left" vertical="center"/>
    </xf>
    <xf numFmtId="186" fontId="0" fillId="0" borderId="0" xfId="0" applyNumberFormat="1" applyFill="1" applyAlignment="1">
      <alignment/>
    </xf>
    <xf numFmtId="186" fontId="4" fillId="0" borderId="0" xfId="17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38" fontId="1" fillId="0" borderId="0" xfId="0" applyNumberFormat="1" applyFont="1" applyFill="1" applyAlignment="1">
      <alignment/>
    </xf>
    <xf numFmtId="186" fontId="1" fillId="0" borderId="0" xfId="17" applyNumberFormat="1" applyFont="1" applyFill="1" applyAlignment="1">
      <alignment/>
    </xf>
    <xf numFmtId="171" fontId="1" fillId="0" borderId="0" xfId="17" applyFont="1" applyFill="1" applyAlignment="1">
      <alignment/>
    </xf>
    <xf numFmtId="38" fontId="1" fillId="0" borderId="2" xfId="0" applyNumberFormat="1" applyFont="1" applyFill="1" applyBorder="1" applyAlignment="1">
      <alignment/>
    </xf>
    <xf numFmtId="191" fontId="1" fillId="0" borderId="0" xfId="0" applyNumberFormat="1" applyFont="1" applyFill="1" applyAlignment="1">
      <alignment/>
    </xf>
    <xf numFmtId="38" fontId="1" fillId="0" borderId="0" xfId="0" applyNumberFormat="1" applyFont="1" applyFill="1" applyBorder="1" applyAlignment="1">
      <alignment/>
    </xf>
    <xf numFmtId="186" fontId="1" fillId="0" borderId="0" xfId="0" applyNumberFormat="1" applyFont="1" applyFill="1" applyAlignment="1">
      <alignment/>
    </xf>
    <xf numFmtId="186" fontId="1" fillId="0" borderId="3" xfId="0" applyNumberFormat="1" applyFont="1" applyFill="1" applyBorder="1" applyAlignment="1">
      <alignment/>
    </xf>
    <xf numFmtId="38" fontId="1" fillId="0" borderId="3" xfId="0" applyNumberFormat="1" applyFont="1" applyFill="1" applyBorder="1" applyAlignment="1">
      <alignment/>
    </xf>
    <xf numFmtId="40" fontId="1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38" fontId="1" fillId="0" borderId="4" xfId="0" applyNumberFormat="1" applyFont="1" applyFill="1" applyBorder="1" applyAlignment="1">
      <alignment vertical="center"/>
    </xf>
    <xf numFmtId="191" fontId="1" fillId="0" borderId="4" xfId="0" applyNumberFormat="1" applyFont="1" applyFill="1" applyBorder="1" applyAlignment="1">
      <alignment vertical="center"/>
    </xf>
    <xf numFmtId="171" fontId="1" fillId="0" borderId="4" xfId="17" applyFont="1" applyFill="1" applyBorder="1" applyAlignment="1">
      <alignment vertical="center"/>
    </xf>
    <xf numFmtId="186" fontId="1" fillId="0" borderId="1" xfId="17" applyNumberFormat="1" applyFont="1" applyFill="1" applyBorder="1" applyAlignment="1">
      <alignment vertical="center"/>
    </xf>
    <xf numFmtId="171" fontId="1" fillId="0" borderId="1" xfId="17" applyFont="1" applyFill="1" applyBorder="1" applyAlignment="1">
      <alignment vertical="center"/>
    </xf>
    <xf numFmtId="3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191" fontId="1" fillId="0" borderId="0" xfId="0" applyNumberFormat="1" applyFont="1" applyAlignment="1">
      <alignment/>
    </xf>
    <xf numFmtId="191" fontId="0" fillId="0" borderId="0" xfId="0" applyNumberFormat="1" applyAlignment="1">
      <alignment/>
    </xf>
    <xf numFmtId="191" fontId="1" fillId="0" borderId="0" xfId="0" applyNumberFormat="1" applyFont="1" applyFill="1" applyAlignment="1">
      <alignment horizontal="center"/>
    </xf>
    <xf numFmtId="191" fontId="7" fillId="0" borderId="0" xfId="0" applyNumberFormat="1" applyFont="1" applyAlignment="1">
      <alignment horizontal="center"/>
    </xf>
    <xf numFmtId="191" fontId="7" fillId="0" borderId="0" xfId="0" applyNumberFormat="1" applyFont="1" applyFill="1" applyAlignment="1">
      <alignment horizontal="center"/>
    </xf>
    <xf numFmtId="191" fontId="1" fillId="0" borderId="0" xfId="17" applyNumberFormat="1" applyFont="1" applyFill="1" applyAlignment="1">
      <alignment/>
    </xf>
    <xf numFmtId="191" fontId="7" fillId="0" borderId="0" xfId="0" applyNumberFormat="1" applyFont="1" applyFill="1" applyAlignment="1">
      <alignment/>
    </xf>
    <xf numFmtId="191" fontId="0" fillId="0" borderId="4" xfId="0" applyNumberFormat="1" applyBorder="1" applyAlignment="1">
      <alignment/>
    </xf>
    <xf numFmtId="191" fontId="0" fillId="0" borderId="1" xfId="0" applyNumberFormat="1" applyBorder="1" applyAlignment="1">
      <alignment/>
    </xf>
    <xf numFmtId="191" fontId="0" fillId="2" borderId="0" xfId="0" applyNumberFormat="1" applyFill="1" applyAlignment="1">
      <alignment/>
    </xf>
    <xf numFmtId="191" fontId="1" fillId="0" borderId="4" xfId="0" applyNumberFormat="1" applyFont="1" applyBorder="1" applyAlignment="1">
      <alignment/>
    </xf>
    <xf numFmtId="191" fontId="0" fillId="0" borderId="0" xfId="0" applyNumberFormat="1" applyBorder="1" applyAlignment="1">
      <alignment/>
    </xf>
    <xf numFmtId="186" fontId="1" fillId="0" borderId="4" xfId="17" applyNumberFormat="1" applyFont="1" applyFill="1" applyBorder="1" applyAlignment="1">
      <alignment vertical="center"/>
    </xf>
    <xf numFmtId="40" fontId="1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/>
    </xf>
    <xf numFmtId="191" fontId="0" fillId="0" borderId="3" xfId="0" applyNumberFormat="1" applyBorder="1" applyAlignment="1">
      <alignment/>
    </xf>
    <xf numFmtId="0" fontId="1" fillId="0" borderId="0" xfId="0" applyFont="1" applyFill="1" applyAlignment="1">
      <alignment horizontal="center"/>
    </xf>
    <xf numFmtId="14" fontId="7" fillId="0" borderId="0" xfId="0" applyNumberFormat="1" applyFont="1" applyFill="1" applyAlignment="1" quotePrefix="1">
      <alignment horizontal="center" vertical="center"/>
    </xf>
    <xf numFmtId="0" fontId="0" fillId="0" borderId="0" xfId="0" applyFont="1" applyAlignment="1">
      <alignment horizontal="left"/>
    </xf>
    <xf numFmtId="197" fontId="0" fillId="0" borderId="0" xfId="15" applyNumberFormat="1" applyFont="1" applyAlignment="1">
      <alignment/>
    </xf>
    <xf numFmtId="191" fontId="1" fillId="0" borderId="0" xfId="17" applyNumberFormat="1" applyFont="1" applyFill="1" applyAlignment="1">
      <alignment vertical="center"/>
    </xf>
    <xf numFmtId="14" fontId="7" fillId="0" borderId="0" xfId="0" applyNumberFormat="1" applyFont="1" applyFill="1" applyAlignment="1" quotePrefix="1">
      <alignment horizontal="center"/>
    </xf>
    <xf numFmtId="191" fontId="0" fillId="0" borderId="0" xfId="15" applyNumberFormat="1" applyBorder="1" applyAlignment="1">
      <alignment/>
    </xf>
    <xf numFmtId="191" fontId="0" fillId="0" borderId="4" xfId="15" applyNumberFormat="1" applyBorder="1" applyAlignment="1">
      <alignment/>
    </xf>
    <xf numFmtId="191" fontId="0" fillId="0" borderId="0" xfId="15" applyNumberFormat="1" applyFont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7" fillId="0" borderId="0" xfId="0" applyNumberFormat="1" applyFont="1" applyFill="1" applyAlignment="1" quotePrefix="1">
      <alignment horizontal="center" vertical="center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 quotePrefix="1">
      <alignment horizontal="center"/>
    </xf>
  </cellXfs>
  <cellStyles count="7">
    <cellStyle name="Normal" xfId="0"/>
    <cellStyle name="Comma" xfId="15"/>
    <cellStyle name="Comma [0]" xfId="16"/>
    <cellStyle name="Comma_2000 - 1st Quarter(R)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2</xdr:col>
      <xdr:colOff>247650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048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2</xdr:col>
      <xdr:colOff>238125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905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0</xdr:col>
      <xdr:colOff>990600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906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0</xdr:col>
      <xdr:colOff>990600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906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7"/>
  <sheetViews>
    <sheetView workbookViewId="0" topLeftCell="C19">
      <selection activeCell="J46" sqref="J46"/>
    </sheetView>
  </sheetViews>
  <sheetFormatPr defaultColWidth="9.140625" defaultRowHeight="12.75"/>
  <cols>
    <col min="1" max="1" width="5.421875" style="0" customWidth="1"/>
    <col min="2" max="2" width="4.57421875" style="0" customWidth="1"/>
    <col min="4" max="4" width="17.57421875" style="0" customWidth="1"/>
    <col min="5" max="5" width="5.28125" style="0" customWidth="1"/>
    <col min="6" max="6" width="13.28125" style="33" customWidth="1"/>
    <col min="7" max="7" width="2.00390625" style="33" customWidth="1"/>
    <col min="8" max="8" width="17.28125" style="33" customWidth="1"/>
    <col min="9" max="9" width="2.00390625" style="33" customWidth="1"/>
    <col min="10" max="10" width="18.00390625" style="33" customWidth="1"/>
    <col min="11" max="11" width="2.57421875" style="33" customWidth="1"/>
    <col min="12" max="12" width="17.28125" style="33" customWidth="1"/>
    <col min="13" max="13" width="2.421875" style="0" customWidth="1"/>
  </cols>
  <sheetData>
    <row r="1" spans="1:13" ht="13.5">
      <c r="A1" s="1"/>
      <c r="B1" s="1"/>
      <c r="C1" s="2"/>
      <c r="D1" s="3"/>
      <c r="E1" s="3"/>
      <c r="F1" s="22"/>
      <c r="G1" s="24"/>
      <c r="H1" s="24"/>
      <c r="I1" s="24"/>
      <c r="J1" s="24"/>
      <c r="K1" s="24"/>
      <c r="L1" s="24"/>
      <c r="M1" s="4"/>
    </row>
    <row r="2" spans="1:13" ht="17.25">
      <c r="A2" s="1"/>
      <c r="B2" s="1"/>
      <c r="C2" s="6"/>
      <c r="D2" s="5" t="s">
        <v>20</v>
      </c>
      <c r="E2" s="5"/>
      <c r="F2" s="34"/>
      <c r="G2" s="24"/>
      <c r="H2" s="24"/>
      <c r="I2" s="24"/>
      <c r="J2" s="24"/>
      <c r="K2" s="24"/>
      <c r="L2" s="24"/>
      <c r="M2" s="4"/>
    </row>
    <row r="3" spans="1:13" ht="13.5">
      <c r="A3" s="1"/>
      <c r="B3" s="1"/>
      <c r="C3" s="7"/>
      <c r="D3" s="1"/>
      <c r="E3" s="1"/>
      <c r="F3" s="26"/>
      <c r="G3" s="25"/>
      <c r="H3" s="25"/>
      <c r="I3" s="25"/>
      <c r="J3" s="25"/>
      <c r="K3" s="24"/>
      <c r="L3" s="24"/>
      <c r="M3" s="4"/>
    </row>
    <row r="4" spans="1:13" ht="16.5">
      <c r="A4" s="17" t="s">
        <v>21</v>
      </c>
      <c r="B4" s="3"/>
      <c r="C4" s="3"/>
      <c r="D4" s="3"/>
      <c r="E4" s="3"/>
      <c r="F4" s="22"/>
      <c r="G4" s="22"/>
      <c r="H4" s="22"/>
      <c r="I4" s="22"/>
      <c r="J4" s="22"/>
      <c r="K4" s="22"/>
      <c r="L4" s="22"/>
      <c r="M4" s="3"/>
    </row>
    <row r="5" spans="1:13" ht="13.5">
      <c r="A5" s="3" t="s">
        <v>9</v>
      </c>
      <c r="B5" s="3"/>
      <c r="C5" s="3"/>
      <c r="D5" s="3"/>
      <c r="E5" s="3"/>
      <c r="F5" s="22"/>
      <c r="G5" s="22"/>
      <c r="H5" s="22"/>
      <c r="I5" s="22"/>
      <c r="J5" s="22"/>
      <c r="K5" s="22"/>
      <c r="L5" s="22"/>
      <c r="M5" s="3"/>
    </row>
    <row r="6" spans="1:13" ht="13.5">
      <c r="A6" s="1"/>
      <c r="B6" s="1"/>
      <c r="C6" s="1"/>
      <c r="D6" s="1"/>
      <c r="E6" s="1"/>
      <c r="F6" s="26"/>
      <c r="G6" s="26"/>
      <c r="H6" s="26"/>
      <c r="I6" s="26"/>
      <c r="J6" s="26"/>
      <c r="K6" s="26"/>
      <c r="L6" s="26"/>
      <c r="M6" s="1"/>
    </row>
    <row r="7" spans="1:13" ht="16.5">
      <c r="A7" s="18" t="s">
        <v>82</v>
      </c>
      <c r="B7" s="1"/>
      <c r="C7" s="1"/>
      <c r="D7" s="1"/>
      <c r="E7" s="1"/>
      <c r="F7" s="26"/>
      <c r="G7" s="26"/>
      <c r="H7" s="26"/>
      <c r="I7" s="26"/>
      <c r="J7" s="26"/>
      <c r="K7" s="26"/>
      <c r="L7" s="26"/>
      <c r="M7" s="1"/>
    </row>
    <row r="8" spans="1:13" ht="16.5">
      <c r="A8" s="18" t="s">
        <v>102</v>
      </c>
      <c r="B8" s="1"/>
      <c r="C8" s="1"/>
      <c r="D8" s="1"/>
      <c r="E8" s="1"/>
      <c r="F8" s="26"/>
      <c r="G8" s="26"/>
      <c r="H8" s="26"/>
      <c r="I8" s="26"/>
      <c r="J8" s="26"/>
      <c r="K8" s="26"/>
      <c r="L8" s="26"/>
      <c r="M8" s="1"/>
    </row>
    <row r="9" spans="1:13" ht="9" customHeight="1" thickBot="1">
      <c r="A9" s="19"/>
      <c r="B9" s="19"/>
      <c r="C9" s="19"/>
      <c r="D9" s="19"/>
      <c r="E9" s="19"/>
      <c r="F9" s="27"/>
      <c r="G9" s="27"/>
      <c r="H9" s="27"/>
      <c r="I9" s="27"/>
      <c r="J9" s="27"/>
      <c r="K9" s="27"/>
      <c r="L9" s="27"/>
      <c r="M9" s="19"/>
    </row>
    <row r="10" spans="1:13" ht="14.25" thickTop="1">
      <c r="A10" s="3"/>
      <c r="B10" s="3"/>
      <c r="C10" s="3"/>
      <c r="D10" s="3"/>
      <c r="E10" s="3"/>
      <c r="F10" s="22"/>
      <c r="G10" s="22"/>
      <c r="H10" s="22"/>
      <c r="I10" s="22"/>
      <c r="J10" s="22"/>
      <c r="K10" s="22"/>
      <c r="L10" s="22"/>
      <c r="M10" s="3"/>
    </row>
    <row r="11" spans="1:13" ht="15">
      <c r="A11" s="3"/>
      <c r="B11" s="3"/>
      <c r="C11" s="3"/>
      <c r="D11" s="3"/>
      <c r="E11" s="3"/>
      <c r="F11" s="99" t="s">
        <v>86</v>
      </c>
      <c r="G11" s="99"/>
      <c r="H11" s="99"/>
      <c r="I11" s="99"/>
      <c r="J11" s="99" t="s">
        <v>87</v>
      </c>
      <c r="K11" s="99"/>
      <c r="L11" s="99"/>
      <c r="M11" s="99"/>
    </row>
    <row r="12" spans="1:13" ht="8.25" customHeight="1">
      <c r="A12" s="3"/>
      <c r="B12" s="3"/>
      <c r="C12" s="3"/>
      <c r="D12" s="3"/>
      <c r="E12" s="3"/>
      <c r="F12" s="21"/>
      <c r="G12" s="21"/>
      <c r="H12" s="21"/>
      <c r="I12" s="21"/>
      <c r="J12" s="21"/>
      <c r="K12" s="21"/>
      <c r="L12" s="21"/>
      <c r="M12" s="21"/>
    </row>
    <row r="13" spans="1:13" ht="15">
      <c r="A13" s="3"/>
      <c r="B13" s="3"/>
      <c r="C13" s="3"/>
      <c r="D13" s="3"/>
      <c r="E13" s="3"/>
      <c r="F13" s="21" t="s">
        <v>2</v>
      </c>
      <c r="G13" s="23"/>
      <c r="H13" s="21" t="s">
        <v>88</v>
      </c>
      <c r="I13" s="21"/>
      <c r="J13" s="21" t="s">
        <v>107</v>
      </c>
      <c r="K13" s="23"/>
      <c r="L13" s="21" t="s">
        <v>107</v>
      </c>
      <c r="M13" s="23"/>
    </row>
    <row r="14" spans="1:13" ht="15">
      <c r="A14" s="20"/>
      <c r="B14" s="3"/>
      <c r="C14" s="3"/>
      <c r="D14" s="3"/>
      <c r="E14" s="3"/>
      <c r="F14" s="21" t="s">
        <v>3</v>
      </c>
      <c r="G14" s="23"/>
      <c r="H14" s="21" t="s">
        <v>3</v>
      </c>
      <c r="I14" s="21"/>
      <c r="J14" s="21" t="s">
        <v>42</v>
      </c>
      <c r="K14" s="23"/>
      <c r="L14" s="21" t="s">
        <v>42</v>
      </c>
      <c r="M14" s="23"/>
    </row>
    <row r="15" spans="1:13" ht="15">
      <c r="A15" s="20"/>
      <c r="B15" s="3"/>
      <c r="C15" s="3"/>
      <c r="D15" s="3"/>
      <c r="E15" s="3"/>
      <c r="F15" s="21" t="s">
        <v>41</v>
      </c>
      <c r="G15" s="23"/>
      <c r="H15" s="21" t="s">
        <v>41</v>
      </c>
      <c r="I15" s="21"/>
      <c r="J15" s="21" t="s">
        <v>22</v>
      </c>
      <c r="K15" s="23"/>
      <c r="L15" s="98" t="s">
        <v>22</v>
      </c>
      <c r="M15" s="98"/>
    </row>
    <row r="16" spans="1:13" ht="15">
      <c r="A16" s="20"/>
      <c r="B16" s="3"/>
      <c r="C16" s="3"/>
      <c r="D16" s="3"/>
      <c r="E16" s="3"/>
      <c r="F16" s="90" t="s">
        <v>103</v>
      </c>
      <c r="G16" s="23"/>
      <c r="H16" s="90" t="s">
        <v>104</v>
      </c>
      <c r="I16" s="21"/>
      <c r="J16" s="90" t="s">
        <v>103</v>
      </c>
      <c r="K16" s="23"/>
      <c r="L16" s="100" t="s">
        <v>104</v>
      </c>
      <c r="M16" s="98"/>
    </row>
    <row r="17" spans="1:13" ht="15">
      <c r="A17" s="20"/>
      <c r="B17" s="3"/>
      <c r="C17" s="3"/>
      <c r="D17" s="3"/>
      <c r="E17" s="3"/>
      <c r="F17" s="21" t="s">
        <v>4</v>
      </c>
      <c r="G17" s="22"/>
      <c r="H17" s="21" t="s">
        <v>4</v>
      </c>
      <c r="I17" s="21"/>
      <c r="J17" s="21" t="s">
        <v>4</v>
      </c>
      <c r="K17" s="22"/>
      <c r="L17" s="98" t="s">
        <v>4</v>
      </c>
      <c r="M17" s="98"/>
    </row>
    <row r="18" spans="1:13" ht="9" customHeight="1">
      <c r="A18" s="20"/>
      <c r="B18" s="3"/>
      <c r="C18" s="3"/>
      <c r="D18" s="3"/>
      <c r="E18" s="3"/>
      <c r="F18" s="22"/>
      <c r="G18" s="22"/>
      <c r="H18" s="22"/>
      <c r="I18" s="22"/>
      <c r="J18" s="22"/>
      <c r="K18" s="22"/>
      <c r="L18" s="22"/>
      <c r="M18" s="3"/>
    </row>
    <row r="19" spans="1:13" ht="13.5">
      <c r="A19" s="20" t="s">
        <v>9</v>
      </c>
      <c r="B19" s="3" t="s">
        <v>9</v>
      </c>
      <c r="C19" s="3" t="s">
        <v>23</v>
      </c>
      <c r="D19" s="3"/>
      <c r="E19" s="3"/>
      <c r="F19" s="28">
        <v>44431</v>
      </c>
      <c r="G19" s="28"/>
      <c r="H19" s="28">
        <v>38914</v>
      </c>
      <c r="I19" s="28"/>
      <c r="J19" s="28">
        <f>37167+F19</f>
        <v>81598</v>
      </c>
      <c r="K19" s="28"/>
      <c r="L19" s="28">
        <v>67403</v>
      </c>
      <c r="M19" s="3"/>
    </row>
    <row r="20" spans="1:13" ht="13.5">
      <c r="A20" s="20"/>
      <c r="B20" s="3" t="s">
        <v>9</v>
      </c>
      <c r="C20" s="3"/>
      <c r="D20" s="3"/>
      <c r="E20" s="3"/>
      <c r="F20" s="28"/>
      <c r="G20" s="28"/>
      <c r="H20" s="28"/>
      <c r="I20" s="28"/>
      <c r="J20" s="28"/>
      <c r="K20" s="28"/>
      <c r="L20" s="28"/>
      <c r="M20" s="3"/>
    </row>
    <row r="21" spans="1:13" ht="13.5">
      <c r="A21" s="20"/>
      <c r="B21" s="3" t="s">
        <v>9</v>
      </c>
      <c r="C21" s="3" t="s">
        <v>43</v>
      </c>
      <c r="D21" s="3"/>
      <c r="E21" s="3"/>
      <c r="F21" s="93">
        <v>-37721</v>
      </c>
      <c r="G21" s="28"/>
      <c r="H21" s="93">
        <v>-33284</v>
      </c>
      <c r="I21" s="28"/>
      <c r="J21" s="93">
        <f>-33341+F21</f>
        <v>-71062</v>
      </c>
      <c r="K21" s="28"/>
      <c r="L21" s="93">
        <v>-59552</v>
      </c>
      <c r="M21" s="3"/>
    </row>
    <row r="22" spans="1:13" ht="13.5">
      <c r="A22" s="20"/>
      <c r="B22" s="3"/>
      <c r="C22" s="3"/>
      <c r="D22" s="3"/>
      <c r="E22" s="3"/>
      <c r="F22" s="28"/>
      <c r="G22" s="28"/>
      <c r="H22" s="28"/>
      <c r="I22" s="28"/>
      <c r="J22" s="28"/>
      <c r="K22" s="28"/>
      <c r="L22" s="28"/>
      <c r="M22" s="3"/>
    </row>
    <row r="23" spans="1:13" ht="13.5">
      <c r="A23" s="20"/>
      <c r="B23" s="3" t="s">
        <v>9</v>
      </c>
      <c r="C23" s="3" t="s">
        <v>44</v>
      </c>
      <c r="D23" s="3"/>
      <c r="E23" s="3"/>
      <c r="F23" s="52">
        <v>932</v>
      </c>
      <c r="G23" s="28"/>
      <c r="H23" s="51">
        <v>72</v>
      </c>
      <c r="I23" s="28"/>
      <c r="J23" s="52">
        <f>-482+F23</f>
        <v>450</v>
      </c>
      <c r="K23" s="28"/>
      <c r="L23" s="51">
        <v>160</v>
      </c>
      <c r="M23" s="3"/>
    </row>
    <row r="24" spans="1:13" ht="13.5">
      <c r="A24" s="20"/>
      <c r="B24" s="3"/>
      <c r="C24" s="3"/>
      <c r="D24" s="3"/>
      <c r="E24" s="3"/>
      <c r="F24" s="28"/>
      <c r="G24" s="28"/>
      <c r="H24" s="28"/>
      <c r="I24" s="28"/>
      <c r="J24" s="28"/>
      <c r="K24" s="28"/>
      <c r="L24" s="28"/>
      <c r="M24" s="3"/>
    </row>
    <row r="25" spans="1:13" ht="13.5">
      <c r="A25" s="20"/>
      <c r="B25" s="3"/>
      <c r="C25" s="3" t="s">
        <v>45</v>
      </c>
      <c r="D25" s="3"/>
      <c r="E25" s="3"/>
      <c r="F25" s="30">
        <f>SUM(F19:F23)</f>
        <v>7642</v>
      </c>
      <c r="G25" s="28"/>
      <c r="H25" s="28">
        <f>SUM(H19:H23)</f>
        <v>5702</v>
      </c>
      <c r="I25" s="28"/>
      <c r="J25" s="28">
        <f>SUM(J19:J23)</f>
        <v>10986</v>
      </c>
      <c r="K25" s="28"/>
      <c r="L25" s="28">
        <f>SUM(L19:L23)</f>
        <v>8011</v>
      </c>
      <c r="M25" s="3"/>
    </row>
    <row r="26" spans="1:13" ht="13.5">
      <c r="A26" s="20" t="s">
        <v>9</v>
      </c>
      <c r="B26" s="3" t="s">
        <v>9</v>
      </c>
      <c r="C26" s="3" t="s">
        <v>9</v>
      </c>
      <c r="D26" s="3"/>
      <c r="E26" s="3"/>
      <c r="F26" s="30"/>
      <c r="G26" s="28"/>
      <c r="H26" s="28"/>
      <c r="I26" s="28"/>
      <c r="J26" s="28"/>
      <c r="K26" s="28"/>
      <c r="L26" s="28"/>
      <c r="M26" s="3"/>
    </row>
    <row r="27" spans="1:13" ht="13.5">
      <c r="A27" s="20"/>
      <c r="B27" s="3"/>
      <c r="C27" s="3" t="s">
        <v>46</v>
      </c>
      <c r="D27" s="3"/>
      <c r="E27" s="3"/>
      <c r="F27" s="30">
        <v>-695</v>
      </c>
      <c r="G27" s="28"/>
      <c r="H27" s="30">
        <v>-400</v>
      </c>
      <c r="I27" s="28"/>
      <c r="J27" s="30">
        <f>-654+F27</f>
        <v>-1349</v>
      </c>
      <c r="K27" s="28"/>
      <c r="L27" s="30">
        <v>-807</v>
      </c>
      <c r="M27" s="3"/>
    </row>
    <row r="28" spans="1:13" ht="13.5">
      <c r="A28" s="20"/>
      <c r="B28" s="3"/>
      <c r="C28" s="3" t="s">
        <v>9</v>
      </c>
      <c r="D28" s="3"/>
      <c r="E28" s="3"/>
      <c r="F28" s="30"/>
      <c r="G28" s="28"/>
      <c r="H28" s="30"/>
      <c r="I28" s="28"/>
      <c r="J28" s="30"/>
      <c r="K28" s="28"/>
      <c r="L28" s="30"/>
      <c r="M28" s="3"/>
    </row>
    <row r="29" spans="1:13" ht="13.5">
      <c r="A29" s="20"/>
      <c r="B29" s="3"/>
      <c r="C29" s="3" t="s">
        <v>47</v>
      </c>
      <c r="D29" s="3"/>
      <c r="E29" s="3"/>
      <c r="F29" s="52">
        <v>338</v>
      </c>
      <c r="G29" s="28"/>
      <c r="H29" s="52">
        <v>12</v>
      </c>
      <c r="I29" s="28"/>
      <c r="J29" s="52">
        <f>+F29</f>
        <v>338</v>
      </c>
      <c r="K29" s="28"/>
      <c r="L29" s="52">
        <v>-393</v>
      </c>
      <c r="M29" s="3"/>
    </row>
    <row r="30" spans="1:13" ht="13.5">
      <c r="A30" s="20"/>
      <c r="B30" s="3"/>
      <c r="C30" s="3" t="s">
        <v>9</v>
      </c>
      <c r="D30" s="3"/>
      <c r="E30" s="3"/>
      <c r="F30" s="30"/>
      <c r="G30" s="28"/>
      <c r="H30" s="28"/>
      <c r="I30" s="28"/>
      <c r="J30" s="28"/>
      <c r="K30" s="28"/>
      <c r="L30" s="28"/>
      <c r="M30" s="3"/>
    </row>
    <row r="31" spans="1:13" ht="13.5">
      <c r="A31" s="20"/>
      <c r="B31" s="3"/>
      <c r="C31" s="3" t="s">
        <v>48</v>
      </c>
      <c r="D31" s="3"/>
      <c r="E31" s="3"/>
      <c r="F31" s="30">
        <f>SUM(F25:F29)</f>
        <v>7285</v>
      </c>
      <c r="G31" s="28"/>
      <c r="H31" s="28">
        <f>SUM(H25:H29)</f>
        <v>5314</v>
      </c>
      <c r="I31" s="28"/>
      <c r="J31" s="28">
        <f>SUM(J25:J29)</f>
        <v>9975</v>
      </c>
      <c r="K31" s="28"/>
      <c r="L31" s="28">
        <f>SUM(L25:L29)</f>
        <v>6811</v>
      </c>
      <c r="M31" s="3"/>
    </row>
    <row r="32" spans="1:13" ht="13.5">
      <c r="A32" s="20"/>
      <c r="B32" s="3"/>
      <c r="C32" s="3"/>
      <c r="D32" s="3"/>
      <c r="E32" s="3"/>
      <c r="F32" s="28"/>
      <c r="G32" s="28"/>
      <c r="H32" s="28"/>
      <c r="I32" s="28"/>
      <c r="J32" s="28"/>
      <c r="K32" s="28"/>
      <c r="L32" s="28"/>
      <c r="M32" s="3"/>
    </row>
    <row r="33" spans="1:13" ht="13.5">
      <c r="A33" s="20"/>
      <c r="B33" s="3" t="s">
        <v>9</v>
      </c>
      <c r="C33" s="3" t="s">
        <v>49</v>
      </c>
      <c r="D33" s="3"/>
      <c r="E33" s="3"/>
      <c r="F33" s="52">
        <v>-2668</v>
      </c>
      <c r="G33" s="30"/>
      <c r="H33" s="52">
        <v>-660</v>
      </c>
      <c r="I33" s="30"/>
      <c r="J33" s="52">
        <f>-1557+F33</f>
        <v>-4225</v>
      </c>
      <c r="K33" s="28"/>
      <c r="L33" s="52">
        <v>-913</v>
      </c>
      <c r="M33" s="3"/>
    </row>
    <row r="34" spans="1:13" ht="13.5">
      <c r="A34" s="20"/>
      <c r="B34" s="3"/>
      <c r="C34" s="3"/>
      <c r="D34" s="3"/>
      <c r="E34" s="3"/>
      <c r="F34" s="28"/>
      <c r="G34" s="28"/>
      <c r="H34" s="28"/>
      <c r="I34" s="28"/>
      <c r="J34" s="28"/>
      <c r="K34" s="28"/>
      <c r="L34" s="28"/>
      <c r="M34" s="3"/>
    </row>
    <row r="35" spans="1:13" ht="13.5">
      <c r="A35" s="20"/>
      <c r="B35" s="3" t="s">
        <v>9</v>
      </c>
      <c r="C35" s="3" t="s">
        <v>50</v>
      </c>
      <c r="D35" s="3"/>
      <c r="E35" s="3"/>
      <c r="F35" s="30">
        <f>SUM(F31:F33)</f>
        <v>4617</v>
      </c>
      <c r="G35" s="30"/>
      <c r="H35" s="30">
        <f>SUM(H31:H33)</f>
        <v>4654</v>
      </c>
      <c r="I35" s="30"/>
      <c r="J35" s="30">
        <f>SUM(J31:J33)</f>
        <v>5750</v>
      </c>
      <c r="K35" s="28"/>
      <c r="L35" s="30">
        <f>SUM(L31:L33)</f>
        <v>5898</v>
      </c>
      <c r="M35" s="3"/>
    </row>
    <row r="36" spans="1:13" ht="13.5">
      <c r="A36" s="20"/>
      <c r="B36" s="3"/>
      <c r="C36" s="3"/>
      <c r="D36" s="3"/>
      <c r="E36" s="3"/>
      <c r="F36" s="28"/>
      <c r="G36" s="28"/>
      <c r="H36" s="28"/>
      <c r="I36" s="28"/>
      <c r="J36" s="28"/>
      <c r="K36" s="28"/>
      <c r="L36" s="28"/>
      <c r="M36" s="3"/>
    </row>
    <row r="37" spans="1:13" ht="13.5">
      <c r="A37" s="20"/>
      <c r="B37" s="3" t="s">
        <v>9</v>
      </c>
      <c r="C37" s="3" t="s">
        <v>51</v>
      </c>
      <c r="D37" s="3"/>
      <c r="E37" s="3"/>
      <c r="F37" s="83">
        <v>1</v>
      </c>
      <c r="G37" s="28"/>
      <c r="H37" s="53">
        <v>0</v>
      </c>
      <c r="I37" s="28"/>
      <c r="J37" s="83">
        <f>27+F37</f>
        <v>28</v>
      </c>
      <c r="K37" s="28"/>
      <c r="L37" s="53">
        <v>0</v>
      </c>
      <c r="M37" s="3"/>
    </row>
    <row r="38" spans="1:13" ht="13.5">
      <c r="A38" s="20"/>
      <c r="B38" s="3"/>
      <c r="C38" s="3"/>
      <c r="D38" s="3"/>
      <c r="E38" s="3"/>
      <c r="F38" s="28"/>
      <c r="G38" s="28"/>
      <c r="H38" s="28"/>
      <c r="I38" s="28"/>
      <c r="J38" s="28"/>
      <c r="K38" s="28"/>
      <c r="L38" s="28"/>
      <c r="M38" s="3"/>
    </row>
    <row r="39" spans="1:13" ht="14.25" thickBot="1">
      <c r="A39" s="20"/>
      <c r="B39" s="3" t="s">
        <v>9</v>
      </c>
      <c r="C39" s="3" t="s">
        <v>52</v>
      </c>
      <c r="D39" s="3"/>
      <c r="E39" s="3"/>
      <c r="F39" s="54">
        <f>SUM(F35:F37)</f>
        <v>4618</v>
      </c>
      <c r="G39" s="28"/>
      <c r="H39" s="54">
        <f>SUM(H35:H37)</f>
        <v>4654</v>
      </c>
      <c r="I39" s="28"/>
      <c r="J39" s="54">
        <f>SUM(J35:J37)</f>
        <v>5778</v>
      </c>
      <c r="K39" s="28"/>
      <c r="L39" s="54">
        <f>SUM(L35:L37)</f>
        <v>5898</v>
      </c>
      <c r="M39" s="3"/>
    </row>
    <row r="40" spans="1:13" ht="14.25" thickTop="1">
      <c r="A40" s="20"/>
      <c r="B40" s="3"/>
      <c r="C40" s="3" t="s">
        <v>9</v>
      </c>
      <c r="D40" s="3"/>
      <c r="E40" s="3"/>
      <c r="F40" s="28"/>
      <c r="G40" s="28"/>
      <c r="H40" s="28"/>
      <c r="I40" s="28"/>
      <c r="J40" s="28"/>
      <c r="K40" s="28"/>
      <c r="L40" s="28"/>
      <c r="M40" s="3"/>
    </row>
    <row r="41" spans="1:13" ht="14.25" thickBot="1">
      <c r="A41" s="20"/>
      <c r="B41" s="3"/>
      <c r="C41" s="3" t="s">
        <v>53</v>
      </c>
      <c r="D41" s="3"/>
      <c r="E41" s="3"/>
      <c r="F41" s="55">
        <v>8.07</v>
      </c>
      <c r="G41" s="28"/>
      <c r="H41" s="84">
        <v>8.14</v>
      </c>
      <c r="I41" s="28"/>
      <c r="J41" s="84">
        <v>10</v>
      </c>
      <c r="K41" s="28"/>
      <c r="L41" s="84">
        <v>10.32</v>
      </c>
      <c r="M41" s="3"/>
    </row>
    <row r="42" spans="1:13" ht="14.25" thickTop="1">
      <c r="A42" s="20"/>
      <c r="B42" s="3"/>
      <c r="D42" s="3"/>
      <c r="E42" s="3"/>
      <c r="F42" s="28"/>
      <c r="G42" s="28"/>
      <c r="H42" s="28" t="s">
        <v>9</v>
      </c>
      <c r="I42" s="28"/>
      <c r="J42" s="28"/>
      <c r="K42" s="28"/>
      <c r="L42" s="28"/>
      <c r="M42" s="3"/>
    </row>
    <row r="43" spans="1:13" ht="14.25" thickBot="1">
      <c r="A43" s="20"/>
      <c r="B43" s="3" t="s">
        <v>9</v>
      </c>
      <c r="C43" s="3" t="s">
        <v>54</v>
      </c>
      <c r="D43" s="3"/>
      <c r="E43" s="3"/>
      <c r="F43" s="55">
        <v>7.85</v>
      </c>
      <c r="G43" s="28"/>
      <c r="H43" s="55">
        <v>8.07</v>
      </c>
      <c r="I43" s="28"/>
      <c r="J43" s="55">
        <v>9.71</v>
      </c>
      <c r="K43" s="28"/>
      <c r="L43" s="55">
        <v>10.22</v>
      </c>
      <c r="M43" s="3"/>
    </row>
    <row r="44" spans="1:13" ht="14.25" thickTop="1">
      <c r="A44" s="20"/>
      <c r="B44" s="3"/>
      <c r="C44" s="3" t="s">
        <v>9</v>
      </c>
      <c r="D44" s="3"/>
      <c r="E44" s="3"/>
      <c r="F44" s="31"/>
      <c r="G44" s="28"/>
      <c r="H44" s="31"/>
      <c r="I44" s="28"/>
      <c r="J44" s="31"/>
      <c r="K44" s="28"/>
      <c r="L44" s="31"/>
      <c r="M44" s="3"/>
    </row>
    <row r="45" spans="1:13" ht="15">
      <c r="A45" s="20"/>
      <c r="B45" s="3"/>
      <c r="C45" s="50" t="s">
        <v>55</v>
      </c>
      <c r="D45" s="3"/>
      <c r="E45" s="3"/>
      <c r="F45" s="28"/>
      <c r="G45" s="28"/>
      <c r="H45" s="28"/>
      <c r="I45" s="28"/>
      <c r="J45" s="31"/>
      <c r="K45" s="28"/>
      <c r="L45" s="31"/>
      <c r="M45" s="3"/>
    </row>
    <row r="46" spans="1:13" ht="15">
      <c r="A46" s="20"/>
      <c r="B46" s="3" t="s">
        <v>9</v>
      </c>
      <c r="C46" s="50" t="s">
        <v>92</v>
      </c>
      <c r="D46" s="3"/>
      <c r="E46" s="3"/>
      <c r="F46" s="28"/>
      <c r="G46" s="28"/>
      <c r="H46" s="28"/>
      <c r="I46" s="28"/>
      <c r="J46" s="29"/>
      <c r="K46" s="28"/>
      <c r="L46" s="29"/>
      <c r="M46" s="3"/>
    </row>
    <row r="47" spans="1:13" ht="13.5">
      <c r="A47" s="20"/>
      <c r="B47" s="3"/>
      <c r="C47" s="3" t="s">
        <v>9</v>
      </c>
      <c r="D47" s="3"/>
      <c r="E47" s="3"/>
      <c r="F47" s="28"/>
      <c r="G47" s="28"/>
      <c r="H47" s="28"/>
      <c r="I47" s="28"/>
      <c r="J47" s="31"/>
      <c r="K47" s="28"/>
      <c r="L47" s="31"/>
      <c r="M47" s="3"/>
    </row>
    <row r="48" spans="1:13" ht="13.5">
      <c r="A48" s="20"/>
      <c r="B48" s="3"/>
      <c r="C48" s="3" t="s">
        <v>9</v>
      </c>
      <c r="D48" s="3"/>
      <c r="E48" s="3"/>
      <c r="F48" s="28"/>
      <c r="G48" s="28"/>
      <c r="H48" s="28"/>
      <c r="I48" s="28"/>
      <c r="J48" s="31"/>
      <c r="K48" s="28"/>
      <c r="L48" s="31"/>
      <c r="M48" s="3"/>
    </row>
    <row r="49" spans="1:13" ht="13.5">
      <c r="A49" s="20"/>
      <c r="B49" s="3"/>
      <c r="C49" s="3"/>
      <c r="D49" s="3"/>
      <c r="E49" s="3"/>
      <c r="F49" s="28"/>
      <c r="G49" s="28"/>
      <c r="H49" s="28"/>
      <c r="I49" s="28"/>
      <c r="J49" s="31"/>
      <c r="K49" s="28"/>
      <c r="L49" s="31"/>
      <c r="M49" s="3"/>
    </row>
    <row r="50" spans="1:13" ht="13.5">
      <c r="A50" s="20"/>
      <c r="B50" s="3" t="s">
        <v>9</v>
      </c>
      <c r="C50" s="3" t="s">
        <v>9</v>
      </c>
      <c r="D50" s="3"/>
      <c r="E50" s="3"/>
      <c r="F50" s="30"/>
      <c r="G50" s="30"/>
      <c r="H50" s="30"/>
      <c r="I50" s="30"/>
      <c r="J50" s="30"/>
      <c r="K50" s="30"/>
      <c r="L50" s="30"/>
      <c r="M50" s="3"/>
    </row>
    <row r="51" spans="1:13" ht="13.5">
      <c r="A51" s="20"/>
      <c r="B51" s="3"/>
      <c r="C51" s="3"/>
      <c r="D51" s="3"/>
      <c r="E51" s="3"/>
      <c r="F51" s="28"/>
      <c r="G51" s="28"/>
      <c r="H51" s="28"/>
      <c r="I51" s="28"/>
      <c r="J51" s="31"/>
      <c r="K51" s="28"/>
      <c r="L51" s="31"/>
      <c r="M51" s="3"/>
    </row>
    <row r="52" spans="1:13" ht="13.5">
      <c r="A52" s="20"/>
      <c r="B52" s="3" t="s">
        <v>9</v>
      </c>
      <c r="C52" s="3" t="s">
        <v>9</v>
      </c>
      <c r="D52" s="3" t="s">
        <v>9</v>
      </c>
      <c r="E52" s="3"/>
      <c r="F52" s="28"/>
      <c r="G52" s="28"/>
      <c r="H52" s="28"/>
      <c r="I52" s="28"/>
      <c r="J52" s="29"/>
      <c r="K52" s="28"/>
      <c r="L52" s="29"/>
      <c r="M52" s="3"/>
    </row>
    <row r="53" spans="1:13" ht="13.5">
      <c r="A53" s="20"/>
      <c r="B53" s="3"/>
      <c r="C53" s="3"/>
      <c r="D53" s="3" t="s">
        <v>9</v>
      </c>
      <c r="E53" s="3"/>
      <c r="F53" s="28"/>
      <c r="G53" s="28"/>
      <c r="H53" s="28"/>
      <c r="I53" s="28"/>
      <c r="J53" s="31"/>
      <c r="K53" s="28"/>
      <c r="L53" s="31"/>
      <c r="M53" s="3"/>
    </row>
    <row r="54" spans="1:13" ht="13.5">
      <c r="A54" s="20"/>
      <c r="B54" s="3"/>
      <c r="C54" s="3"/>
      <c r="D54" s="3"/>
      <c r="E54" s="3"/>
      <c r="F54" s="28"/>
      <c r="G54" s="28"/>
      <c r="H54" s="28"/>
      <c r="I54" s="28"/>
      <c r="J54" s="31"/>
      <c r="K54" s="28"/>
      <c r="L54" s="31"/>
      <c r="M54" s="3"/>
    </row>
    <row r="55" spans="1:13" ht="13.5">
      <c r="A55" s="20"/>
      <c r="B55" s="3"/>
      <c r="C55" s="3" t="s">
        <v>9</v>
      </c>
      <c r="D55" s="3" t="s">
        <v>9</v>
      </c>
      <c r="E55" s="3"/>
      <c r="F55" s="31"/>
      <c r="G55" s="28"/>
      <c r="H55" s="31"/>
      <c r="I55" s="28"/>
      <c r="J55" s="31"/>
      <c r="K55" s="28"/>
      <c r="L55" s="31"/>
      <c r="M55" s="3"/>
    </row>
    <row r="56" spans="1:13" ht="13.5">
      <c r="A56" s="20"/>
      <c r="B56" s="3"/>
      <c r="C56" s="3"/>
      <c r="D56" s="3"/>
      <c r="E56" s="3"/>
      <c r="F56" s="28"/>
      <c r="G56" s="28"/>
      <c r="H56" s="28"/>
      <c r="I56" s="28"/>
      <c r="J56" s="31"/>
      <c r="K56" s="28"/>
      <c r="L56" s="31"/>
      <c r="M56" s="3"/>
    </row>
    <row r="57" spans="1:13" ht="13.5">
      <c r="A57" s="20"/>
      <c r="B57" s="3" t="s">
        <v>9</v>
      </c>
      <c r="C57" s="3" t="s">
        <v>9</v>
      </c>
      <c r="D57" s="3"/>
      <c r="E57" s="3"/>
      <c r="F57" s="28"/>
      <c r="G57" s="28"/>
      <c r="H57" s="28"/>
      <c r="I57" s="28"/>
      <c r="J57" s="31"/>
      <c r="K57" s="28"/>
      <c r="L57" s="31"/>
      <c r="M57" s="3"/>
    </row>
    <row r="58" spans="1:13" ht="13.5">
      <c r="A58" s="20"/>
      <c r="B58" s="3"/>
      <c r="C58" s="3" t="s">
        <v>9</v>
      </c>
      <c r="D58" s="3"/>
      <c r="E58" s="3"/>
      <c r="F58" s="28"/>
      <c r="G58" s="28"/>
      <c r="H58" s="28"/>
      <c r="I58" s="28"/>
      <c r="J58" s="31"/>
      <c r="K58" s="28"/>
      <c r="L58" s="31"/>
      <c r="M58" s="3"/>
    </row>
    <row r="59" spans="1:13" ht="13.5">
      <c r="A59" s="20"/>
      <c r="B59" s="3"/>
      <c r="C59" s="3"/>
      <c r="D59" s="3"/>
      <c r="E59" s="3"/>
      <c r="F59" s="28"/>
      <c r="G59" s="28"/>
      <c r="H59" s="28"/>
      <c r="I59" s="28"/>
      <c r="J59" s="31"/>
      <c r="K59" s="28"/>
      <c r="L59" s="31"/>
      <c r="M59" s="3"/>
    </row>
    <row r="60" spans="1:13" ht="13.5">
      <c r="A60" s="20"/>
      <c r="B60" s="3" t="s">
        <v>9</v>
      </c>
      <c r="C60" s="3" t="s">
        <v>9</v>
      </c>
      <c r="D60" s="3"/>
      <c r="E60" s="3"/>
      <c r="F60" s="28"/>
      <c r="G60" s="28"/>
      <c r="H60" s="28"/>
      <c r="I60" s="28"/>
      <c r="J60" s="29"/>
      <c r="K60" s="28"/>
      <c r="L60" s="29"/>
      <c r="M60" s="3"/>
    </row>
    <row r="61" spans="1:13" ht="13.5">
      <c r="A61" s="20"/>
      <c r="B61" s="3"/>
      <c r="C61" s="3" t="s">
        <v>9</v>
      </c>
      <c r="D61" s="3"/>
      <c r="E61" s="3"/>
      <c r="F61" s="28"/>
      <c r="G61" s="28"/>
      <c r="H61" s="28"/>
      <c r="I61" s="28"/>
      <c r="J61" s="31"/>
      <c r="K61" s="28"/>
      <c r="L61" s="31"/>
      <c r="M61" s="3"/>
    </row>
    <row r="62" spans="1:13" ht="13.5">
      <c r="A62" s="20"/>
      <c r="B62" s="3"/>
      <c r="C62" s="3" t="s">
        <v>9</v>
      </c>
      <c r="D62" s="3"/>
      <c r="E62" s="3"/>
      <c r="F62" s="28"/>
      <c r="G62" s="28"/>
      <c r="H62" s="28"/>
      <c r="I62" s="28"/>
      <c r="J62" s="31"/>
      <c r="K62" s="28"/>
      <c r="L62" s="31"/>
      <c r="M62" s="3"/>
    </row>
    <row r="63" spans="1:13" ht="13.5">
      <c r="A63" s="20"/>
      <c r="B63" s="3"/>
      <c r="C63" s="3" t="s">
        <v>9</v>
      </c>
      <c r="D63" s="3"/>
      <c r="E63" s="3"/>
      <c r="F63" s="28"/>
      <c r="G63" s="28"/>
      <c r="H63" s="28"/>
      <c r="I63" s="28"/>
      <c r="J63" s="31"/>
      <c r="K63" s="28"/>
      <c r="L63" s="31"/>
      <c r="M63" s="3"/>
    </row>
    <row r="64" spans="1:13" ht="14.25" customHeight="1">
      <c r="A64" s="20"/>
      <c r="B64" s="3"/>
      <c r="C64" s="3"/>
      <c r="D64" s="3"/>
      <c r="E64" s="3"/>
      <c r="F64" s="28"/>
      <c r="G64" s="28"/>
      <c r="H64" s="28"/>
      <c r="I64" s="28"/>
      <c r="J64" s="31"/>
      <c r="K64" s="28"/>
      <c r="L64" s="31"/>
      <c r="M64" s="3"/>
    </row>
    <row r="65" spans="1:13" ht="13.5">
      <c r="A65" s="20"/>
      <c r="B65" s="3" t="s">
        <v>9</v>
      </c>
      <c r="C65" s="3" t="s">
        <v>9</v>
      </c>
      <c r="D65" s="3" t="s">
        <v>9</v>
      </c>
      <c r="E65" s="3"/>
      <c r="F65" s="31"/>
      <c r="G65" s="28"/>
      <c r="H65" s="31"/>
      <c r="I65" s="28"/>
      <c r="J65" s="31"/>
      <c r="K65" s="28"/>
      <c r="L65" s="31"/>
      <c r="M65" s="3"/>
    </row>
    <row r="66" spans="1:13" ht="13.5">
      <c r="A66" s="20"/>
      <c r="B66" s="3"/>
      <c r="C66" s="3" t="s">
        <v>9</v>
      </c>
      <c r="D66" s="3" t="s">
        <v>9</v>
      </c>
      <c r="E66" s="3"/>
      <c r="F66" s="31"/>
      <c r="G66" s="28"/>
      <c r="H66" s="31"/>
      <c r="I66" s="28"/>
      <c r="J66" s="31"/>
      <c r="K66" s="28"/>
      <c r="L66" s="31"/>
      <c r="M66" s="3"/>
    </row>
    <row r="67" spans="1:13" ht="13.5">
      <c r="A67" s="20"/>
      <c r="B67" s="3"/>
      <c r="C67" s="3" t="s">
        <v>9</v>
      </c>
      <c r="D67" s="3" t="s">
        <v>9</v>
      </c>
      <c r="E67" s="3"/>
      <c r="F67" s="31"/>
      <c r="G67" s="28"/>
      <c r="H67" s="31"/>
      <c r="I67" s="28"/>
      <c r="J67" s="31"/>
      <c r="K67" s="28"/>
      <c r="L67" s="31"/>
      <c r="M67" s="3"/>
    </row>
    <row r="68" spans="1:13" ht="13.5">
      <c r="A68" s="20"/>
      <c r="B68" s="3"/>
      <c r="C68" s="3"/>
      <c r="D68" s="3" t="s">
        <v>9</v>
      </c>
      <c r="E68" s="3"/>
      <c r="F68" s="31"/>
      <c r="G68" s="28"/>
      <c r="H68" s="31"/>
      <c r="I68" s="28"/>
      <c r="J68" s="31"/>
      <c r="K68" s="28"/>
      <c r="L68" s="31"/>
      <c r="M68" s="3"/>
    </row>
    <row r="69" spans="1:13" ht="13.5">
      <c r="A69" s="20"/>
      <c r="B69" s="3"/>
      <c r="C69" s="3"/>
      <c r="D69" s="3" t="s">
        <v>9</v>
      </c>
      <c r="E69" s="3"/>
      <c r="F69" s="28"/>
      <c r="G69" s="28"/>
      <c r="H69" s="28"/>
      <c r="I69" s="28"/>
      <c r="J69" s="31"/>
      <c r="K69" s="28"/>
      <c r="L69" s="31"/>
      <c r="M69" s="3"/>
    </row>
    <row r="70" spans="1:13" ht="13.5">
      <c r="A70" s="20"/>
      <c r="B70" s="3"/>
      <c r="C70" s="3"/>
      <c r="D70" s="3"/>
      <c r="E70" s="3"/>
      <c r="F70" s="28"/>
      <c r="G70" s="28"/>
      <c r="H70" s="28"/>
      <c r="I70" s="28"/>
      <c r="J70" s="31"/>
      <c r="K70" s="28"/>
      <c r="L70" s="31"/>
      <c r="M70" s="3"/>
    </row>
    <row r="71" spans="1:13" ht="13.5">
      <c r="A71" s="20"/>
      <c r="B71" s="3" t="s">
        <v>9</v>
      </c>
      <c r="C71" s="3" t="s">
        <v>9</v>
      </c>
      <c r="D71" s="3"/>
      <c r="E71" s="3"/>
      <c r="F71" s="29"/>
      <c r="G71" s="28"/>
      <c r="H71" s="29"/>
      <c r="I71" s="28"/>
      <c r="J71" s="29"/>
      <c r="K71" s="28"/>
      <c r="L71" s="29"/>
      <c r="M71" s="3"/>
    </row>
    <row r="72" spans="1:13" ht="13.5">
      <c r="A72" s="20"/>
      <c r="B72" s="3"/>
      <c r="C72" s="3" t="s">
        <v>9</v>
      </c>
      <c r="D72" s="3"/>
      <c r="E72" s="3"/>
      <c r="F72" s="28"/>
      <c r="G72" s="28"/>
      <c r="H72" s="28"/>
      <c r="I72" s="28"/>
      <c r="J72" s="31"/>
      <c r="K72" s="28"/>
      <c r="L72" s="31"/>
      <c r="M72" s="3"/>
    </row>
    <row r="73" spans="1:13" ht="13.5">
      <c r="A73" s="20"/>
      <c r="B73" s="3"/>
      <c r="C73" s="3"/>
      <c r="D73" s="3"/>
      <c r="E73" s="3"/>
      <c r="F73" s="28"/>
      <c r="G73" s="28"/>
      <c r="H73" s="28"/>
      <c r="I73" s="28"/>
      <c r="J73" s="31"/>
      <c r="K73" s="28"/>
      <c r="L73" s="31"/>
      <c r="M73" s="3"/>
    </row>
    <row r="74" spans="1:13" ht="13.5">
      <c r="A74" s="20" t="s">
        <v>9</v>
      </c>
      <c r="B74" s="3" t="s">
        <v>9</v>
      </c>
      <c r="C74" s="3"/>
      <c r="E74" s="3"/>
      <c r="F74" s="28"/>
      <c r="G74" s="28"/>
      <c r="H74" s="28"/>
      <c r="I74" s="28"/>
      <c r="J74" s="31"/>
      <c r="K74" s="28"/>
      <c r="L74" s="31"/>
      <c r="M74" s="3"/>
    </row>
    <row r="75" spans="1:13" ht="13.5">
      <c r="A75" s="20"/>
      <c r="B75" s="3" t="s">
        <v>9</v>
      </c>
      <c r="C75" s="3"/>
      <c r="E75" s="3"/>
      <c r="F75" s="28"/>
      <c r="G75" s="28"/>
      <c r="H75" s="28"/>
      <c r="I75" s="28"/>
      <c r="J75" s="31"/>
      <c r="K75" s="28"/>
      <c r="L75" s="31"/>
      <c r="M75" s="3"/>
    </row>
    <row r="76" spans="1:13" ht="13.5">
      <c r="A76" s="20"/>
      <c r="B76" s="3" t="s">
        <v>9</v>
      </c>
      <c r="C76" s="3"/>
      <c r="E76" s="3"/>
      <c r="F76" s="28"/>
      <c r="G76" s="28"/>
      <c r="H76" s="28"/>
      <c r="I76" s="28"/>
      <c r="J76" s="31"/>
      <c r="K76" s="28"/>
      <c r="L76" s="31"/>
      <c r="M76" s="3"/>
    </row>
    <row r="77" spans="1:13" ht="13.5">
      <c r="A77" s="20"/>
      <c r="B77" s="3" t="s">
        <v>9</v>
      </c>
      <c r="C77" s="3"/>
      <c r="E77" s="3"/>
      <c r="F77" s="28"/>
      <c r="G77" s="28"/>
      <c r="H77" s="28"/>
      <c r="I77" s="28"/>
      <c r="J77" s="31"/>
      <c r="K77" s="28"/>
      <c r="L77" s="31"/>
      <c r="M77" s="3"/>
    </row>
    <row r="78" spans="1:13" ht="13.5">
      <c r="A78" s="20"/>
      <c r="B78" s="3"/>
      <c r="C78" s="3" t="s">
        <v>9</v>
      </c>
      <c r="D78" s="3" t="s">
        <v>9</v>
      </c>
      <c r="E78" s="3"/>
      <c r="F78" s="32"/>
      <c r="G78" s="28"/>
      <c r="H78" s="32"/>
      <c r="I78" s="28"/>
      <c r="J78" s="32"/>
      <c r="K78" s="28"/>
      <c r="L78" s="32"/>
      <c r="M78" s="3"/>
    </row>
    <row r="79" spans="1:13" ht="13.5">
      <c r="A79" s="20"/>
      <c r="B79" s="3"/>
      <c r="C79" s="3" t="s">
        <v>9</v>
      </c>
      <c r="D79" s="3" t="s">
        <v>9</v>
      </c>
      <c r="E79" s="3"/>
      <c r="F79" s="32"/>
      <c r="G79" s="28"/>
      <c r="H79" s="32"/>
      <c r="I79" s="28"/>
      <c r="J79" s="31"/>
      <c r="K79" s="28"/>
      <c r="L79" s="31"/>
      <c r="M79" s="3"/>
    </row>
    <row r="80" spans="1:13" ht="13.5">
      <c r="A80" s="20"/>
      <c r="B80" s="3"/>
      <c r="C80" s="3" t="s">
        <v>9</v>
      </c>
      <c r="D80" s="3" t="s">
        <v>9</v>
      </c>
      <c r="E80" s="3"/>
      <c r="F80" s="31"/>
      <c r="G80" s="31"/>
      <c r="H80" s="31"/>
      <c r="I80" s="31"/>
      <c r="J80" s="31"/>
      <c r="K80" s="28"/>
      <c r="L80" s="31"/>
      <c r="M80" s="3"/>
    </row>
    <row r="81" spans="1:13" ht="13.5">
      <c r="A81" s="20"/>
      <c r="B81" s="3"/>
      <c r="C81" s="3"/>
      <c r="D81" s="3" t="s">
        <v>9</v>
      </c>
      <c r="E81" s="3"/>
      <c r="F81" s="28"/>
      <c r="G81" s="28"/>
      <c r="H81" s="28"/>
      <c r="I81" s="28"/>
      <c r="J81" s="31"/>
      <c r="K81" s="28"/>
      <c r="L81" s="31"/>
      <c r="M81" s="3"/>
    </row>
    <row r="82" ht="12.75">
      <c r="J82" s="35"/>
    </row>
    <row r="83" ht="12.75">
      <c r="J83" s="35"/>
    </row>
    <row r="84" ht="12.75">
      <c r="J84" s="35"/>
    </row>
    <row r="85" ht="12.75">
      <c r="J85" s="35"/>
    </row>
    <row r="86" ht="12.75">
      <c r="J86" s="35"/>
    </row>
    <row r="87" ht="12.75">
      <c r="J87" s="35"/>
    </row>
    <row r="88" ht="12.75">
      <c r="J88" s="35"/>
    </row>
    <row r="89" ht="12.75">
      <c r="J89" s="35"/>
    </row>
    <row r="90" ht="12.75">
      <c r="J90" s="35"/>
    </row>
    <row r="91" ht="12.75">
      <c r="J91" s="35"/>
    </row>
    <row r="92" ht="12.75">
      <c r="J92" s="35"/>
    </row>
    <row r="93" ht="12.75">
      <c r="J93" s="35"/>
    </row>
    <row r="94" ht="12.75">
      <c r="J94" s="35"/>
    </row>
    <row r="95" ht="12.75">
      <c r="J95" s="35"/>
    </row>
    <row r="96" ht="12.75">
      <c r="J96" s="35"/>
    </row>
    <row r="97" ht="12.75">
      <c r="J97" s="35"/>
    </row>
    <row r="98" ht="12.75">
      <c r="J98" s="35"/>
    </row>
    <row r="99" ht="12.75">
      <c r="J99" s="35"/>
    </row>
    <row r="100" ht="12.75">
      <c r="J100" s="35"/>
    </row>
    <row r="101" ht="12.75">
      <c r="J101" s="35"/>
    </row>
    <row r="102" ht="12.75">
      <c r="J102" s="35"/>
    </row>
    <row r="103" ht="12.75">
      <c r="J103" s="35"/>
    </row>
    <row r="104" ht="12.75">
      <c r="J104" s="35"/>
    </row>
    <row r="105" ht="12.75">
      <c r="J105" s="35"/>
    </row>
    <row r="106" ht="12.75">
      <c r="J106" s="35"/>
    </row>
    <row r="107" ht="12.75">
      <c r="J107" s="35"/>
    </row>
    <row r="108" ht="12.75">
      <c r="J108" s="35"/>
    </row>
    <row r="109" ht="12.75">
      <c r="J109" s="35"/>
    </row>
    <row r="110" ht="12.75">
      <c r="J110" s="35"/>
    </row>
    <row r="111" ht="12.75">
      <c r="J111" s="35"/>
    </row>
    <row r="112" ht="12.75">
      <c r="J112" s="35"/>
    </row>
    <row r="113" ht="12.75">
      <c r="J113" s="35"/>
    </row>
    <row r="114" ht="12.75">
      <c r="J114" s="35"/>
    </row>
    <row r="115" ht="12.75">
      <c r="J115" s="35"/>
    </row>
    <row r="116" ht="12.75">
      <c r="J116" s="35"/>
    </row>
    <row r="117" ht="12.75">
      <c r="J117" s="35"/>
    </row>
    <row r="118" ht="12.75">
      <c r="J118" s="35"/>
    </row>
    <row r="119" ht="12.75">
      <c r="J119" s="35"/>
    </row>
    <row r="120" ht="12.75">
      <c r="J120" s="35"/>
    </row>
    <row r="121" ht="12.75">
      <c r="J121" s="35"/>
    </row>
    <row r="122" ht="12.75">
      <c r="J122" s="35"/>
    </row>
    <row r="123" ht="12.75">
      <c r="J123" s="35"/>
    </row>
    <row r="124" ht="12.75">
      <c r="J124" s="35"/>
    </row>
    <row r="125" ht="12.75">
      <c r="J125" s="35"/>
    </row>
    <row r="126" ht="12.75">
      <c r="J126" s="35"/>
    </row>
    <row r="127" ht="12.75">
      <c r="J127" s="35"/>
    </row>
    <row r="128" ht="12.75">
      <c r="J128" s="35"/>
    </row>
    <row r="129" ht="12.75">
      <c r="J129" s="35"/>
    </row>
    <row r="130" ht="12.75">
      <c r="J130" s="35"/>
    </row>
    <row r="131" ht="12.75">
      <c r="J131" s="35"/>
    </row>
    <row r="132" ht="12.75">
      <c r="J132" s="35"/>
    </row>
    <row r="133" ht="12.75">
      <c r="J133" s="35"/>
    </row>
    <row r="134" ht="12.75">
      <c r="J134" s="35"/>
    </row>
    <row r="135" ht="12.75">
      <c r="J135" s="35"/>
    </row>
    <row r="136" ht="12.75">
      <c r="J136" s="35"/>
    </row>
    <row r="137" ht="12.75">
      <c r="J137" s="35"/>
    </row>
    <row r="138" ht="12.75">
      <c r="J138" s="35"/>
    </row>
    <row r="139" ht="12.75">
      <c r="J139" s="35"/>
    </row>
    <row r="140" ht="12.75">
      <c r="J140" s="35"/>
    </row>
    <row r="141" ht="12.75">
      <c r="J141" s="35"/>
    </row>
    <row r="142" ht="12.75">
      <c r="J142" s="35"/>
    </row>
    <row r="143" ht="12.75">
      <c r="J143" s="35"/>
    </row>
    <row r="144" ht="12.75">
      <c r="J144" s="35"/>
    </row>
    <row r="145" ht="12.75">
      <c r="J145" s="35"/>
    </row>
    <row r="146" ht="12.75">
      <c r="J146" s="35"/>
    </row>
    <row r="147" ht="12.75">
      <c r="J147" s="35"/>
    </row>
    <row r="148" ht="12.75">
      <c r="J148" s="35"/>
    </row>
    <row r="149" ht="12.75">
      <c r="J149" s="35"/>
    </row>
    <row r="150" ht="12.75">
      <c r="J150" s="35"/>
    </row>
    <row r="151" ht="12.75">
      <c r="J151" s="35"/>
    </row>
    <row r="152" ht="12.75">
      <c r="J152" s="35"/>
    </row>
    <row r="153" ht="12.75">
      <c r="J153" s="35"/>
    </row>
    <row r="154" ht="12.75">
      <c r="J154" s="35"/>
    </row>
    <row r="155" ht="12.75">
      <c r="J155" s="35"/>
    </row>
    <row r="156" ht="12.75">
      <c r="J156" s="35"/>
    </row>
    <row r="157" ht="12.75">
      <c r="J157" s="35"/>
    </row>
    <row r="158" ht="12.75">
      <c r="J158" s="35"/>
    </row>
    <row r="159" ht="12.75">
      <c r="J159" s="35"/>
    </row>
    <row r="160" ht="12.75">
      <c r="J160" s="35"/>
    </row>
    <row r="161" ht="12.75">
      <c r="J161" s="35"/>
    </row>
    <row r="162" ht="12.75">
      <c r="J162" s="35"/>
    </row>
    <row r="163" ht="12.75">
      <c r="J163" s="35"/>
    </row>
    <row r="164" ht="12.75">
      <c r="J164" s="35"/>
    </row>
    <row r="165" ht="12.75">
      <c r="J165" s="35"/>
    </row>
    <row r="166" ht="12.75">
      <c r="J166" s="35"/>
    </row>
    <row r="167" ht="12.75">
      <c r="J167" s="35"/>
    </row>
    <row r="168" ht="12.75">
      <c r="J168" s="35"/>
    </row>
    <row r="169" ht="12.75">
      <c r="J169" s="35"/>
    </row>
    <row r="170" ht="12.75">
      <c r="J170" s="35"/>
    </row>
    <row r="171" ht="12.75">
      <c r="J171" s="35"/>
    </row>
    <row r="172" ht="12.75">
      <c r="J172" s="35"/>
    </row>
    <row r="173" ht="12.75">
      <c r="J173" s="35"/>
    </row>
    <row r="174" ht="12.75">
      <c r="J174" s="35"/>
    </row>
    <row r="175" ht="12.75">
      <c r="J175" s="35"/>
    </row>
    <row r="176" ht="12.75">
      <c r="J176" s="35"/>
    </row>
    <row r="177" ht="12.75">
      <c r="J177" s="35"/>
    </row>
    <row r="178" ht="12.75">
      <c r="J178" s="35"/>
    </row>
    <row r="179" ht="12.75">
      <c r="J179" s="35"/>
    </row>
    <row r="180" ht="12.75">
      <c r="J180" s="35"/>
    </row>
    <row r="181" ht="12.75">
      <c r="J181" s="35"/>
    </row>
    <row r="182" ht="12.75">
      <c r="J182" s="35"/>
    </row>
    <row r="183" ht="12.75">
      <c r="J183" s="35"/>
    </row>
    <row r="184" ht="12.75">
      <c r="J184" s="35"/>
    </row>
    <row r="185" ht="12.75">
      <c r="J185" s="35"/>
    </row>
    <row r="186" ht="12.75">
      <c r="J186" s="35"/>
    </row>
    <row r="187" ht="12.75">
      <c r="J187" s="35"/>
    </row>
    <row r="188" ht="12.75">
      <c r="J188" s="35"/>
    </row>
    <row r="189" ht="12.75">
      <c r="J189" s="35"/>
    </row>
    <row r="190" ht="12.75">
      <c r="J190" s="35"/>
    </row>
    <row r="191" ht="12.75">
      <c r="J191" s="35"/>
    </row>
    <row r="192" ht="12.75">
      <c r="J192" s="35"/>
    </row>
    <row r="193" ht="12.75">
      <c r="J193" s="35"/>
    </row>
    <row r="194" ht="12.75">
      <c r="J194" s="35"/>
    </row>
    <row r="195" ht="12.75">
      <c r="J195" s="35"/>
    </row>
    <row r="196" ht="12.75">
      <c r="J196" s="35"/>
    </row>
    <row r="197" ht="12.75">
      <c r="J197" s="35"/>
    </row>
    <row r="198" ht="12.75">
      <c r="J198" s="35"/>
    </row>
    <row r="199" ht="12.75">
      <c r="J199" s="35"/>
    </row>
    <row r="200" ht="12.75">
      <c r="J200" s="35"/>
    </row>
    <row r="201" ht="12.75">
      <c r="J201" s="35"/>
    </row>
    <row r="202" ht="12.75">
      <c r="J202" s="35"/>
    </row>
    <row r="203" ht="12.75">
      <c r="J203" s="35"/>
    </row>
    <row r="204" ht="12.75">
      <c r="J204" s="35"/>
    </row>
    <row r="205" ht="12.75">
      <c r="J205" s="35"/>
    </row>
    <row r="206" ht="12.75">
      <c r="J206" s="35"/>
    </row>
    <row r="207" ht="12.75">
      <c r="J207" s="35"/>
    </row>
    <row r="208" ht="12.75">
      <c r="J208" s="35"/>
    </row>
    <row r="209" ht="12.75">
      <c r="J209" s="35"/>
    </row>
    <row r="210" ht="12.75">
      <c r="J210" s="35"/>
    </row>
    <row r="211" ht="12.75">
      <c r="J211" s="35"/>
    </row>
    <row r="212" ht="12.75">
      <c r="J212" s="35"/>
    </row>
    <row r="213" ht="12.75">
      <c r="J213" s="35"/>
    </row>
    <row r="214" ht="12.75">
      <c r="J214" s="35"/>
    </row>
    <row r="215" ht="12.75">
      <c r="J215" s="35"/>
    </row>
    <row r="216" ht="12.75">
      <c r="J216" s="35"/>
    </row>
    <row r="217" ht="12.75">
      <c r="J217" s="35"/>
    </row>
    <row r="218" ht="12.75">
      <c r="J218" s="35"/>
    </row>
    <row r="219" ht="12.75">
      <c r="J219" s="35"/>
    </row>
    <row r="220" ht="12.75">
      <c r="J220" s="35"/>
    </row>
    <row r="221" ht="12.75">
      <c r="J221" s="35"/>
    </row>
    <row r="222" ht="12.75">
      <c r="J222" s="35"/>
    </row>
    <row r="223" ht="12.75">
      <c r="J223" s="35"/>
    </row>
    <row r="224" ht="12.75">
      <c r="J224" s="35"/>
    </row>
    <row r="225" ht="12.75">
      <c r="J225" s="35"/>
    </row>
    <row r="226" ht="12.75">
      <c r="J226" s="35"/>
    </row>
    <row r="227" ht="12.75">
      <c r="J227" s="35"/>
    </row>
    <row r="228" ht="12.75">
      <c r="J228" s="35"/>
    </row>
    <row r="229" ht="12.75">
      <c r="J229" s="35"/>
    </row>
    <row r="230" ht="12.75">
      <c r="J230" s="35"/>
    </row>
    <row r="231" ht="12.75">
      <c r="J231" s="35"/>
    </row>
    <row r="232" ht="12.75">
      <c r="J232" s="35"/>
    </row>
    <row r="233" ht="12.75">
      <c r="J233" s="35"/>
    </row>
    <row r="234" ht="12.75">
      <c r="J234" s="35"/>
    </row>
    <row r="235" ht="12.75">
      <c r="J235" s="35"/>
    </row>
    <row r="236" ht="12.75">
      <c r="J236" s="35"/>
    </row>
    <row r="237" ht="12.75">
      <c r="J237" s="35"/>
    </row>
    <row r="238" ht="12.75">
      <c r="J238" s="35"/>
    </row>
    <row r="239" ht="12.75">
      <c r="J239" s="35"/>
    </row>
    <row r="240" ht="12.75">
      <c r="J240" s="35"/>
    </row>
    <row r="241" ht="12.75">
      <c r="J241" s="35"/>
    </row>
    <row r="242" ht="12.75">
      <c r="J242" s="35"/>
    </row>
    <row r="243" ht="12.75">
      <c r="J243" s="35"/>
    </row>
    <row r="244" ht="12.75">
      <c r="J244" s="35"/>
    </row>
    <row r="245" ht="12.75">
      <c r="J245" s="35"/>
    </row>
    <row r="246" ht="12.75">
      <c r="J246" s="35"/>
    </row>
    <row r="247" ht="12.75">
      <c r="J247" s="35"/>
    </row>
    <row r="248" ht="12.75">
      <c r="J248" s="35"/>
    </row>
    <row r="249" ht="12.75">
      <c r="J249" s="35"/>
    </row>
    <row r="250" ht="12.75">
      <c r="J250" s="35"/>
    </row>
    <row r="251" ht="12.75">
      <c r="J251" s="35"/>
    </row>
    <row r="252" ht="12.75">
      <c r="J252" s="35"/>
    </row>
    <row r="253" ht="12.75">
      <c r="J253" s="35"/>
    </row>
    <row r="254" ht="12.75">
      <c r="J254" s="35"/>
    </row>
    <row r="255" ht="12.75">
      <c r="J255" s="35"/>
    </row>
    <row r="256" ht="12.75">
      <c r="J256" s="35"/>
    </row>
    <row r="257" ht="12.75">
      <c r="J257" s="35"/>
    </row>
    <row r="258" ht="12.75">
      <c r="J258" s="35"/>
    </row>
    <row r="259" ht="12.75">
      <c r="J259" s="35"/>
    </row>
    <row r="260" ht="12.75">
      <c r="J260" s="35"/>
    </row>
    <row r="261" ht="12.75">
      <c r="J261" s="35"/>
    </row>
    <row r="262" ht="12.75">
      <c r="J262" s="35"/>
    </row>
    <row r="263" ht="12.75">
      <c r="J263" s="35"/>
    </row>
    <row r="264" ht="12.75">
      <c r="J264" s="35"/>
    </row>
    <row r="265" ht="12.75">
      <c r="J265" s="35"/>
    </row>
    <row r="266" ht="12.75">
      <c r="J266" s="35"/>
    </row>
    <row r="267" ht="12.75">
      <c r="J267" s="35"/>
    </row>
    <row r="268" ht="12.75">
      <c r="J268" s="35"/>
    </row>
    <row r="269" ht="12.75">
      <c r="J269" s="35"/>
    </row>
    <row r="270" ht="12.75">
      <c r="J270" s="35"/>
    </row>
    <row r="271" ht="12.75">
      <c r="J271" s="35"/>
    </row>
    <row r="272" ht="12.75">
      <c r="J272" s="35"/>
    </row>
    <row r="273" ht="12.75">
      <c r="J273" s="35"/>
    </row>
    <row r="274" ht="12.75">
      <c r="J274" s="35"/>
    </row>
    <row r="275" ht="12.75">
      <c r="J275" s="35"/>
    </row>
    <row r="276" ht="12.75">
      <c r="J276" s="35"/>
    </row>
    <row r="277" ht="12.75">
      <c r="J277" s="35"/>
    </row>
    <row r="278" ht="12.75">
      <c r="J278" s="35"/>
    </row>
    <row r="279" ht="12.75">
      <c r="J279" s="35"/>
    </row>
    <row r="280" ht="12.75">
      <c r="J280" s="35"/>
    </row>
    <row r="281" ht="12.75">
      <c r="J281" s="35"/>
    </row>
    <row r="282" ht="12.75">
      <c r="J282" s="35"/>
    </row>
    <row r="283" ht="12.75">
      <c r="J283" s="35"/>
    </row>
    <row r="284" ht="12.75">
      <c r="J284" s="35"/>
    </row>
    <row r="285" ht="12.75">
      <c r="J285" s="35"/>
    </row>
    <row r="286" ht="12.75">
      <c r="J286" s="35"/>
    </row>
    <row r="287" ht="12.75">
      <c r="J287" s="35"/>
    </row>
  </sheetData>
  <mergeCells count="5">
    <mergeCell ref="L17:M17"/>
    <mergeCell ref="F11:I11"/>
    <mergeCell ref="J11:M11"/>
    <mergeCell ref="L15:M15"/>
    <mergeCell ref="L16:M16"/>
  </mergeCells>
  <printOptions/>
  <pageMargins left="0.5" right="0" top="1" bottom="1" header="0.5" footer="0.5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D42">
      <selection activeCell="D47" sqref="D47"/>
    </sheetView>
  </sheetViews>
  <sheetFormatPr defaultColWidth="9.140625" defaultRowHeight="12.75"/>
  <cols>
    <col min="1" max="1" width="5.140625" style="0" customWidth="1"/>
    <col min="2" max="2" width="3.140625" style="0" customWidth="1"/>
    <col min="3" max="3" width="41.7109375" style="0" customWidth="1"/>
    <col min="4" max="4" width="16.8515625" style="33" customWidth="1"/>
    <col min="5" max="5" width="2.7109375" style="33" customWidth="1"/>
    <col min="6" max="6" width="14.421875" style="33" customWidth="1"/>
    <col min="7" max="7" width="2.57421875" style="0" customWidth="1"/>
    <col min="8" max="8" width="13.140625" style="33" customWidth="1"/>
    <col min="9" max="9" width="1.8515625" style="0" customWidth="1"/>
  </cols>
  <sheetData>
    <row r="1" spans="1:8" ht="13.5">
      <c r="A1" s="1"/>
      <c r="B1" s="1"/>
      <c r="C1" s="2"/>
      <c r="D1" s="22"/>
      <c r="E1" s="22"/>
      <c r="F1" s="24"/>
      <c r="G1" s="4"/>
      <c r="H1" s="24"/>
    </row>
    <row r="2" spans="1:8" ht="17.25">
      <c r="A2" s="1"/>
      <c r="B2" s="1"/>
      <c r="C2" s="5" t="s">
        <v>0</v>
      </c>
      <c r="D2" s="36"/>
      <c r="E2" s="34"/>
      <c r="F2" s="24"/>
      <c r="G2" s="4"/>
      <c r="H2" s="24"/>
    </row>
    <row r="3" spans="1:8" ht="13.5">
      <c r="A3" s="1"/>
      <c r="B3" s="1"/>
      <c r="C3" s="7"/>
      <c r="D3" s="26"/>
      <c r="E3" s="26"/>
      <c r="F3" s="25"/>
      <c r="G3" s="8"/>
      <c r="H3" s="25"/>
    </row>
    <row r="4" spans="1:8" ht="16.5">
      <c r="A4" s="9" t="s">
        <v>81</v>
      </c>
      <c r="B4" s="10"/>
      <c r="C4" s="10"/>
      <c r="D4" s="12"/>
      <c r="E4" s="12"/>
      <c r="F4" s="12"/>
      <c r="G4" s="10"/>
      <c r="H4" s="12"/>
    </row>
    <row r="5" spans="1:8" ht="16.5">
      <c r="A5" s="9" t="s">
        <v>108</v>
      </c>
      <c r="B5" s="10"/>
      <c r="C5" s="10"/>
      <c r="D5" s="12"/>
      <c r="E5" s="12"/>
      <c r="F5" s="12"/>
      <c r="G5" s="10"/>
      <c r="H5" s="12"/>
    </row>
    <row r="6" spans="1:8" ht="14.25" thickBot="1">
      <c r="A6" s="3" t="s">
        <v>9</v>
      </c>
      <c r="B6" s="11"/>
      <c r="C6" s="11"/>
      <c r="D6" s="37"/>
      <c r="E6" s="37"/>
      <c r="F6" s="37"/>
      <c r="G6" s="11"/>
      <c r="H6" s="37"/>
    </row>
    <row r="7" spans="1:8" ht="17.25" thickTop="1">
      <c r="A7" s="9"/>
      <c r="B7" s="10"/>
      <c r="C7" s="10"/>
      <c r="D7" s="38"/>
      <c r="E7" s="12"/>
      <c r="F7" s="12"/>
      <c r="G7" s="10"/>
      <c r="H7" s="12"/>
    </row>
    <row r="8" spans="1:9" ht="16.5">
      <c r="A8" s="9"/>
      <c r="B8" s="10"/>
      <c r="C8" s="10"/>
      <c r="D8" s="38" t="s">
        <v>56</v>
      </c>
      <c r="E8" s="12"/>
      <c r="F8" s="101" t="s">
        <v>1</v>
      </c>
      <c r="G8" s="101"/>
      <c r="H8" s="101" t="s">
        <v>1</v>
      </c>
      <c r="I8" s="101"/>
    </row>
    <row r="9" spans="1:9" ht="15">
      <c r="A9" s="14"/>
      <c r="B9" s="10"/>
      <c r="C9" s="10"/>
      <c r="D9" s="94" t="s">
        <v>109</v>
      </c>
      <c r="E9" s="13"/>
      <c r="F9" s="102" t="s">
        <v>110</v>
      </c>
      <c r="G9" s="101"/>
      <c r="H9" s="102" t="s">
        <v>110</v>
      </c>
      <c r="I9" s="101"/>
    </row>
    <row r="10" spans="1:9" ht="15">
      <c r="A10" s="14"/>
      <c r="B10" s="10"/>
      <c r="C10" s="10"/>
      <c r="D10" s="38" t="s">
        <v>4</v>
      </c>
      <c r="E10" s="12"/>
      <c r="F10" s="101" t="s">
        <v>4</v>
      </c>
      <c r="G10" s="101"/>
      <c r="H10" s="101" t="s">
        <v>4</v>
      </c>
      <c r="I10" s="101"/>
    </row>
    <row r="11" spans="1:8" ht="13.5">
      <c r="A11" s="14"/>
      <c r="B11" s="10" t="s">
        <v>83</v>
      </c>
      <c r="C11" s="10"/>
      <c r="D11" s="12"/>
      <c r="E11" s="12"/>
      <c r="F11" s="12"/>
      <c r="G11" s="10"/>
      <c r="H11" s="89" t="s">
        <v>99</v>
      </c>
    </row>
    <row r="12" spans="1:8" ht="13.5">
      <c r="A12" s="14">
        <v>1</v>
      </c>
      <c r="B12" s="10" t="s">
        <v>25</v>
      </c>
      <c r="C12" s="10"/>
      <c r="D12" s="40">
        <v>65193</v>
      </c>
      <c r="E12" s="40"/>
      <c r="F12" s="40">
        <v>63475</v>
      </c>
      <c r="G12" s="15"/>
      <c r="H12" s="40">
        <v>63475</v>
      </c>
    </row>
    <row r="13" spans="1:8" ht="13.5">
      <c r="A13" s="14">
        <v>2</v>
      </c>
      <c r="B13" s="10" t="s">
        <v>26</v>
      </c>
      <c r="C13" s="10"/>
      <c r="D13" s="41">
        <v>0</v>
      </c>
      <c r="E13" s="40"/>
      <c r="F13" s="41">
        <v>0</v>
      </c>
      <c r="G13" s="15"/>
      <c r="H13" s="41">
        <v>0</v>
      </c>
    </row>
    <row r="14" spans="1:8" ht="13.5">
      <c r="A14" s="14">
        <v>3</v>
      </c>
      <c r="B14" s="10" t="s">
        <v>27</v>
      </c>
      <c r="C14" s="10"/>
      <c r="D14" s="42">
        <v>0</v>
      </c>
      <c r="E14" s="40"/>
      <c r="F14" s="42">
        <v>0</v>
      </c>
      <c r="G14" s="15"/>
      <c r="H14" s="42">
        <v>0</v>
      </c>
    </row>
    <row r="15" spans="1:8" ht="13.5">
      <c r="A15" s="14">
        <v>4</v>
      </c>
      <c r="B15" s="10" t="s">
        <v>28</v>
      </c>
      <c r="C15" s="10"/>
      <c r="D15" s="41">
        <v>9026</v>
      </c>
      <c r="E15" s="40"/>
      <c r="F15" s="41">
        <v>8905</v>
      </c>
      <c r="G15" s="15"/>
      <c r="H15" s="41">
        <v>8905</v>
      </c>
    </row>
    <row r="16" spans="1:8" ht="13.5">
      <c r="A16" s="14">
        <v>5</v>
      </c>
      <c r="B16" s="10" t="s">
        <v>29</v>
      </c>
      <c r="C16" s="10"/>
      <c r="D16" s="41">
        <v>928</v>
      </c>
      <c r="E16" s="40"/>
      <c r="F16" s="41">
        <v>928</v>
      </c>
      <c r="G16" s="15"/>
      <c r="H16" s="41">
        <v>928</v>
      </c>
    </row>
    <row r="17" spans="1:8" ht="13.5">
      <c r="A17" s="14">
        <v>6</v>
      </c>
      <c r="B17" s="10" t="s">
        <v>30</v>
      </c>
      <c r="C17" s="10"/>
      <c r="D17" s="42">
        <v>0</v>
      </c>
      <c r="E17" s="40"/>
      <c r="F17" s="42">
        <v>0</v>
      </c>
      <c r="G17" s="15"/>
      <c r="H17" s="42">
        <v>0</v>
      </c>
    </row>
    <row r="18" spans="1:8" ht="13.5">
      <c r="A18" s="14">
        <v>7</v>
      </c>
      <c r="B18" s="10" t="s">
        <v>31</v>
      </c>
      <c r="C18" s="10"/>
      <c r="D18" s="42">
        <v>0</v>
      </c>
      <c r="E18" s="40"/>
      <c r="F18" s="42">
        <v>0</v>
      </c>
      <c r="G18" s="15"/>
      <c r="H18" s="42">
        <v>0</v>
      </c>
    </row>
    <row r="19" spans="1:8" ht="13.5">
      <c r="A19" s="14"/>
      <c r="B19" s="10"/>
      <c r="C19" s="10"/>
      <c r="D19" s="40"/>
      <c r="E19" s="40"/>
      <c r="F19" s="40"/>
      <c r="G19" s="15"/>
      <c r="H19" s="40"/>
    </row>
    <row r="20" spans="1:8" ht="13.5">
      <c r="A20" s="14">
        <v>8</v>
      </c>
      <c r="B20" s="10" t="s">
        <v>5</v>
      </c>
      <c r="C20" s="10"/>
      <c r="D20" s="40"/>
      <c r="E20" s="40"/>
      <c r="F20" s="40"/>
      <c r="G20" s="15"/>
      <c r="H20" s="40"/>
    </row>
    <row r="21" spans="1:8" ht="15">
      <c r="A21" s="14"/>
      <c r="B21" s="10"/>
      <c r="C21" s="16" t="s">
        <v>32</v>
      </c>
      <c r="D21" s="40">
        <v>25285</v>
      </c>
      <c r="E21" s="40"/>
      <c r="F21" s="40">
        <v>26012</v>
      </c>
      <c r="G21" s="15"/>
      <c r="H21" s="40">
        <v>26012</v>
      </c>
    </row>
    <row r="22" spans="1:8" ht="15">
      <c r="A22" s="14"/>
      <c r="B22" s="10"/>
      <c r="C22" s="16" t="s">
        <v>40</v>
      </c>
      <c r="D22" s="40">
        <v>12961</v>
      </c>
      <c r="E22" s="40"/>
      <c r="F22" s="40">
        <v>12671</v>
      </c>
      <c r="G22" s="15"/>
      <c r="H22" s="40">
        <v>12671</v>
      </c>
    </row>
    <row r="23" spans="1:8" ht="15">
      <c r="A23" s="14"/>
      <c r="B23" s="10"/>
      <c r="C23" s="16" t="s">
        <v>33</v>
      </c>
      <c r="D23" s="40">
        <v>67156</v>
      </c>
      <c r="E23" s="40"/>
      <c r="F23" s="40">
        <v>57571</v>
      </c>
      <c r="G23" s="15"/>
      <c r="H23" s="40">
        <v>57571</v>
      </c>
    </row>
    <row r="24" spans="1:8" ht="15">
      <c r="A24" s="14"/>
      <c r="B24" s="10"/>
      <c r="C24" s="16" t="s">
        <v>6</v>
      </c>
      <c r="D24" s="41">
        <v>0</v>
      </c>
      <c r="E24" s="40"/>
      <c r="F24" s="41">
        <v>0</v>
      </c>
      <c r="G24" s="15"/>
      <c r="H24" s="41">
        <v>0</v>
      </c>
    </row>
    <row r="25" spans="1:8" ht="15">
      <c r="A25" s="14"/>
      <c r="B25" s="10"/>
      <c r="C25" s="16" t="s">
        <v>97</v>
      </c>
      <c r="D25" s="41">
        <v>1485</v>
      </c>
      <c r="E25" s="40"/>
      <c r="F25" s="41">
        <v>1520</v>
      </c>
      <c r="G25" s="15"/>
      <c r="H25" s="41">
        <v>1520</v>
      </c>
    </row>
    <row r="26" spans="1:8" ht="15">
      <c r="A26" s="14"/>
      <c r="B26" s="10"/>
      <c r="C26" s="16" t="s">
        <v>34</v>
      </c>
      <c r="D26" s="40">
        <v>1447</v>
      </c>
      <c r="E26" s="40"/>
      <c r="F26" s="40">
        <v>757</v>
      </c>
      <c r="G26" s="15"/>
      <c r="H26" s="40">
        <v>757</v>
      </c>
    </row>
    <row r="27" spans="1:8" ht="15">
      <c r="A27" s="14"/>
      <c r="B27" s="10"/>
      <c r="C27" s="16" t="s">
        <v>84</v>
      </c>
      <c r="D27" s="40">
        <v>10878</v>
      </c>
      <c r="E27" s="40"/>
      <c r="F27" s="40">
        <v>10519</v>
      </c>
      <c r="G27" s="15"/>
      <c r="H27" s="40">
        <v>10519</v>
      </c>
    </row>
    <row r="28" spans="1:8" ht="15">
      <c r="A28" s="14"/>
      <c r="B28" s="10"/>
      <c r="C28" s="16"/>
      <c r="D28" s="40"/>
      <c r="E28" s="40"/>
      <c r="F28" s="40"/>
      <c r="G28" s="15"/>
      <c r="H28" s="40"/>
    </row>
    <row r="29" spans="1:8" ht="15">
      <c r="A29" s="14"/>
      <c r="B29" s="10"/>
      <c r="C29" s="16"/>
      <c r="D29" s="43">
        <f>SUM(D21:D27)</f>
        <v>119212</v>
      </c>
      <c r="E29" s="40"/>
      <c r="F29" s="43">
        <f>SUM(F21:F27)</f>
        <v>109050</v>
      </c>
      <c r="G29" s="15"/>
      <c r="H29" s="43">
        <f>SUM(H21:H27)</f>
        <v>109050</v>
      </c>
    </row>
    <row r="30" spans="1:8" ht="13.5">
      <c r="A30" s="14">
        <v>9</v>
      </c>
      <c r="B30" s="10" t="s">
        <v>7</v>
      </c>
      <c r="C30" s="10"/>
      <c r="D30" s="40"/>
      <c r="E30" s="40"/>
      <c r="F30" s="40"/>
      <c r="G30" s="15"/>
      <c r="H30" s="40"/>
    </row>
    <row r="31" spans="1:8" ht="15">
      <c r="A31" s="14"/>
      <c r="B31" s="10"/>
      <c r="C31" s="16" t="s">
        <v>35</v>
      </c>
      <c r="D31" s="40">
        <v>20155</v>
      </c>
      <c r="E31" s="40"/>
      <c r="F31" s="40">
        <v>14196</v>
      </c>
      <c r="G31" s="15"/>
      <c r="H31" s="40">
        <v>14196</v>
      </c>
    </row>
    <row r="32" spans="1:8" ht="15">
      <c r="A32" s="14"/>
      <c r="B32" s="10"/>
      <c r="C32" s="16" t="s">
        <v>36</v>
      </c>
      <c r="D32" s="40">
        <v>7411</v>
      </c>
      <c r="E32" s="40"/>
      <c r="F32" s="40">
        <v>8308</v>
      </c>
      <c r="G32" s="15"/>
      <c r="H32" s="40">
        <v>8308</v>
      </c>
    </row>
    <row r="33" spans="1:8" ht="15">
      <c r="A33" s="14"/>
      <c r="B33" s="10"/>
      <c r="C33" s="16" t="s">
        <v>8</v>
      </c>
      <c r="D33" s="40">
        <v>32005</v>
      </c>
      <c r="E33" s="40"/>
      <c r="F33" s="40">
        <v>32893</v>
      </c>
      <c r="G33" s="15"/>
      <c r="H33" s="40">
        <v>32893</v>
      </c>
    </row>
    <row r="34" spans="1:8" ht="15">
      <c r="A34" s="14"/>
      <c r="B34" s="10"/>
      <c r="C34" s="16" t="s">
        <v>98</v>
      </c>
      <c r="D34" s="44">
        <v>950</v>
      </c>
      <c r="E34" s="40"/>
      <c r="F34" s="44">
        <v>108</v>
      </c>
      <c r="G34" s="15"/>
      <c r="H34" s="44">
        <v>108</v>
      </c>
    </row>
    <row r="35" spans="1:8" ht="15">
      <c r="A35" s="14"/>
      <c r="B35" s="10"/>
      <c r="C35" s="16"/>
      <c r="D35" s="40"/>
      <c r="E35" s="40"/>
      <c r="F35" s="40"/>
      <c r="G35" s="15"/>
      <c r="H35" s="40"/>
    </row>
    <row r="36" spans="1:8" ht="13.5">
      <c r="A36" s="14"/>
      <c r="B36" s="10"/>
      <c r="C36" s="10"/>
      <c r="D36" s="43">
        <f>SUM(D31:D35)</f>
        <v>60521</v>
      </c>
      <c r="E36" s="40"/>
      <c r="F36" s="43">
        <f>SUM(F31:F35)</f>
        <v>55505</v>
      </c>
      <c r="G36" s="15"/>
      <c r="H36" s="43">
        <f>SUM(H31:H35)</f>
        <v>55505</v>
      </c>
    </row>
    <row r="37" spans="1:8" ht="13.5">
      <c r="A37" s="14"/>
      <c r="B37" s="10"/>
      <c r="C37" s="10"/>
      <c r="D37" s="45"/>
      <c r="E37" s="40"/>
      <c r="F37" s="45"/>
      <c r="G37" s="15"/>
      <c r="H37" s="45"/>
    </row>
    <row r="38" spans="1:8" ht="13.5">
      <c r="A38" s="14">
        <v>10</v>
      </c>
      <c r="B38" s="10" t="s">
        <v>85</v>
      </c>
      <c r="C38" s="10"/>
      <c r="D38" s="40">
        <f>+D29-D36</f>
        <v>58691</v>
      </c>
      <c r="E38" s="40"/>
      <c r="F38" s="40">
        <f>+F29-F36</f>
        <v>53545</v>
      </c>
      <c r="G38" s="15"/>
      <c r="H38" s="40">
        <f>+H29-H36</f>
        <v>53545</v>
      </c>
    </row>
    <row r="39" spans="1:8" ht="13.5">
      <c r="A39" s="14"/>
      <c r="B39" s="10"/>
      <c r="C39" s="10"/>
      <c r="D39" s="46"/>
      <c r="E39" s="40"/>
      <c r="F39" s="46"/>
      <c r="G39" s="15" t="s">
        <v>9</v>
      </c>
      <c r="H39" s="46"/>
    </row>
    <row r="40" spans="1:8" ht="14.25" thickBot="1">
      <c r="A40" s="14"/>
      <c r="B40" s="10"/>
      <c r="C40" s="10" t="s">
        <v>38</v>
      </c>
      <c r="D40" s="47">
        <f>+D12+D15+D38+D13+D16</f>
        <v>133838</v>
      </c>
      <c r="E40" s="40"/>
      <c r="F40" s="47">
        <f>+F12+F15+F38+F13+F16</f>
        <v>126853</v>
      </c>
      <c r="G40" s="15"/>
      <c r="H40" s="47">
        <f>+H12+H15+H38+H13+H16</f>
        <v>126853</v>
      </c>
    </row>
    <row r="41" spans="1:8" ht="14.25" thickTop="1">
      <c r="A41" s="14"/>
      <c r="B41" s="10"/>
      <c r="C41" s="10"/>
      <c r="D41" s="40"/>
      <c r="E41" s="40"/>
      <c r="F41" s="40"/>
      <c r="G41" s="15"/>
      <c r="H41" s="40"/>
    </row>
    <row r="42" spans="1:8" ht="15">
      <c r="A42" s="14">
        <v>11</v>
      </c>
      <c r="B42" s="16" t="s">
        <v>10</v>
      </c>
      <c r="C42" s="10"/>
      <c r="D42" s="40"/>
      <c r="E42" s="40"/>
      <c r="F42" s="40"/>
      <c r="G42" s="15"/>
      <c r="H42" s="40"/>
    </row>
    <row r="43" spans="1:8" ht="13.5">
      <c r="A43" s="14"/>
      <c r="B43" s="10" t="s">
        <v>11</v>
      </c>
      <c r="C43" s="10"/>
      <c r="D43" s="40">
        <v>57179</v>
      </c>
      <c r="E43" s="40"/>
      <c r="F43" s="40">
        <v>57179</v>
      </c>
      <c r="G43" s="15"/>
      <c r="H43" s="40">
        <v>57179</v>
      </c>
    </row>
    <row r="44" spans="1:8" ht="13.5">
      <c r="A44" s="14"/>
      <c r="B44" s="10" t="s">
        <v>12</v>
      </c>
      <c r="C44" s="10"/>
      <c r="D44" s="40"/>
      <c r="E44" s="40"/>
      <c r="F44" s="40"/>
      <c r="G44" s="15"/>
      <c r="H44" s="40"/>
    </row>
    <row r="45" spans="1:8" ht="15">
      <c r="A45" s="14"/>
      <c r="B45" s="10"/>
      <c r="C45" s="16" t="s">
        <v>13</v>
      </c>
      <c r="D45" s="40">
        <v>24709</v>
      </c>
      <c r="E45" s="40"/>
      <c r="F45" s="40">
        <v>24784</v>
      </c>
      <c r="G45" s="15"/>
      <c r="H45" s="40">
        <v>24784</v>
      </c>
    </row>
    <row r="46" spans="1:8" ht="15">
      <c r="A46" s="14"/>
      <c r="B46" s="10"/>
      <c r="C46" s="16" t="s">
        <v>14</v>
      </c>
      <c r="D46" s="41">
        <v>16983</v>
      </c>
      <c r="E46" s="40"/>
      <c r="F46" s="41">
        <v>17822</v>
      </c>
      <c r="G46" s="15"/>
      <c r="H46" s="41">
        <f>17822-839</f>
        <v>16983</v>
      </c>
    </row>
    <row r="47" spans="1:8" ht="15">
      <c r="A47" s="14"/>
      <c r="B47" s="10"/>
      <c r="C47" s="16" t="s">
        <v>15</v>
      </c>
      <c r="D47" s="41">
        <v>846</v>
      </c>
      <c r="E47" s="40"/>
      <c r="F47" s="41">
        <v>846</v>
      </c>
      <c r="G47" s="15"/>
      <c r="H47" s="41">
        <v>846</v>
      </c>
    </row>
    <row r="48" spans="1:8" ht="15">
      <c r="A48" s="14"/>
      <c r="B48" s="10"/>
      <c r="C48" s="16" t="s">
        <v>16</v>
      </c>
      <c r="D48" s="40">
        <v>26270</v>
      </c>
      <c r="E48" s="40"/>
      <c r="F48" s="40">
        <v>20493</v>
      </c>
      <c r="G48" s="15"/>
      <c r="H48" s="40">
        <v>20493</v>
      </c>
    </row>
    <row r="49" spans="1:8" ht="13.5">
      <c r="A49" s="14"/>
      <c r="B49" s="10"/>
      <c r="C49" s="10"/>
      <c r="D49" s="43">
        <f>SUM(D43:D48)</f>
        <v>125987</v>
      </c>
      <c r="E49" s="40"/>
      <c r="F49" s="43">
        <f>SUM(F43:F48)</f>
        <v>121124</v>
      </c>
      <c r="G49" s="15"/>
      <c r="H49" s="43">
        <f>SUM(H43:H48)</f>
        <v>120285</v>
      </c>
    </row>
    <row r="50" spans="1:8" ht="13.5">
      <c r="A50" s="14"/>
      <c r="B50" s="10"/>
      <c r="C50" s="10"/>
      <c r="D50" s="45"/>
      <c r="E50" s="40"/>
      <c r="F50" s="45"/>
      <c r="G50" s="15"/>
      <c r="H50" s="45"/>
    </row>
    <row r="51" spans="1:8" ht="13.5">
      <c r="A51" s="14">
        <v>12</v>
      </c>
      <c r="B51" s="10" t="s">
        <v>17</v>
      </c>
      <c r="C51" s="10"/>
      <c r="D51" s="41">
        <v>-118</v>
      </c>
      <c r="E51" s="40"/>
      <c r="F51" s="41">
        <v>-91</v>
      </c>
      <c r="G51" s="15"/>
      <c r="H51" s="41">
        <v>-91</v>
      </c>
    </row>
    <row r="52" spans="1:8" ht="13.5">
      <c r="A52" s="14">
        <v>13</v>
      </c>
      <c r="B52" s="10" t="s">
        <v>18</v>
      </c>
      <c r="C52" s="10"/>
      <c r="D52" s="40">
        <v>1684</v>
      </c>
      <c r="E52" s="40"/>
      <c r="F52" s="40">
        <v>2360</v>
      </c>
      <c r="G52" s="15"/>
      <c r="H52" s="40">
        <v>2360</v>
      </c>
    </row>
    <row r="53" spans="1:8" ht="13.5">
      <c r="A53" s="14">
        <v>14</v>
      </c>
      <c r="B53" s="10" t="s">
        <v>19</v>
      </c>
      <c r="C53" s="10"/>
      <c r="D53" s="40">
        <v>996</v>
      </c>
      <c r="E53" s="40"/>
      <c r="F53" s="40">
        <v>756</v>
      </c>
      <c r="G53" s="15" t="s">
        <v>9</v>
      </c>
      <c r="H53" s="40">
        <v>756</v>
      </c>
    </row>
    <row r="54" spans="1:8" ht="13.5">
      <c r="A54" s="14">
        <v>15</v>
      </c>
      <c r="B54" s="10" t="s">
        <v>37</v>
      </c>
      <c r="C54" s="10"/>
      <c r="D54" s="40">
        <v>5289</v>
      </c>
      <c r="E54" s="40"/>
      <c r="F54" s="40">
        <v>2704</v>
      </c>
      <c r="G54" s="15"/>
      <c r="H54" s="40">
        <f>2704+839</f>
        <v>3543</v>
      </c>
    </row>
    <row r="55" spans="1:8" ht="13.5">
      <c r="A55" s="14"/>
      <c r="B55" s="10"/>
      <c r="C55" s="10"/>
      <c r="D55" s="40"/>
      <c r="E55" s="40"/>
      <c r="F55" s="40"/>
      <c r="G55" s="15"/>
      <c r="H55" s="40"/>
    </row>
    <row r="56" spans="1:8" ht="13.5">
      <c r="A56" s="14"/>
      <c r="B56" s="10"/>
      <c r="C56" s="10"/>
      <c r="D56" s="43">
        <f>SUM(D51:D55)</f>
        <v>7851</v>
      </c>
      <c r="E56" s="40"/>
      <c r="F56" s="43">
        <f>SUM(F51:F55)</f>
        <v>5729</v>
      </c>
      <c r="G56" s="15" t="s">
        <v>9</v>
      </c>
      <c r="H56" s="43">
        <f>SUM(H51:H55)</f>
        <v>6568</v>
      </c>
    </row>
    <row r="57" spans="1:8" ht="13.5">
      <c r="A57" s="14"/>
      <c r="B57" s="10"/>
      <c r="C57" s="10"/>
      <c r="D57" s="45"/>
      <c r="E57" s="40"/>
      <c r="F57" s="45"/>
      <c r="G57" s="15"/>
      <c r="H57" s="45"/>
    </row>
    <row r="58" spans="1:8" ht="14.25" thickBot="1">
      <c r="A58" s="14"/>
      <c r="B58" s="10"/>
      <c r="C58" s="10" t="s">
        <v>39</v>
      </c>
      <c r="D58" s="48">
        <f>+D49+D56</f>
        <v>133838</v>
      </c>
      <c r="E58" s="40"/>
      <c r="F58" s="48">
        <f>+F49+F56</f>
        <v>126853</v>
      </c>
      <c r="G58" s="15"/>
      <c r="H58" s="48">
        <f>+H49+H56</f>
        <v>126853</v>
      </c>
    </row>
    <row r="59" spans="1:8" ht="11.25" customHeight="1" thickTop="1">
      <c r="A59" s="14"/>
      <c r="B59" s="10"/>
      <c r="C59" s="10"/>
      <c r="D59" s="46" t="s">
        <v>9</v>
      </c>
      <c r="E59" s="40"/>
      <c r="F59" s="46" t="s">
        <v>9</v>
      </c>
      <c r="G59" s="15"/>
      <c r="H59" s="46" t="s">
        <v>9</v>
      </c>
    </row>
    <row r="60" spans="1:8" ht="13.5">
      <c r="A60" s="14">
        <v>16</v>
      </c>
      <c r="B60" s="10" t="s">
        <v>24</v>
      </c>
      <c r="C60" s="10"/>
      <c r="D60" s="49">
        <f>SUM(D43:D48)/D43</f>
        <v>2.203378862869235</v>
      </c>
      <c r="E60" s="40"/>
      <c r="F60" s="49">
        <f>SUM(F43:F48)/F43</f>
        <v>2.1183301561762184</v>
      </c>
      <c r="G60" s="15"/>
      <c r="H60" s="49">
        <f>SUM(H43:H48)/H43</f>
        <v>2.1036569369873557</v>
      </c>
    </row>
    <row r="62" ht="15">
      <c r="C62" s="50" t="s">
        <v>57</v>
      </c>
    </row>
    <row r="63" ht="15">
      <c r="C63" s="50" t="s">
        <v>92</v>
      </c>
    </row>
  </sheetData>
  <mergeCells count="6">
    <mergeCell ref="F10:G10"/>
    <mergeCell ref="F8:G8"/>
    <mergeCell ref="F9:G9"/>
    <mergeCell ref="H8:I8"/>
    <mergeCell ref="H9:I9"/>
    <mergeCell ref="H10:I10"/>
  </mergeCells>
  <printOptions/>
  <pageMargins left="0.75" right="0.75" top="0.38" bottom="0.18" header="0.22" footer="0.5"/>
  <pageSetup horizontalDpi="600" verticalDpi="600" orientation="portrait" paperSize="9" scale="75" r:id="rId2"/>
  <headerFooter alignWithMargins="0">
    <oddHeader>&amp;R&amp;D&amp;T&amp;F&amp;A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6"/>
  <sheetViews>
    <sheetView workbookViewId="0" topLeftCell="A2">
      <pane xSplit="2" ySplit="9" topLeftCell="D14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K19" sqref="K19"/>
    </sheetView>
  </sheetViews>
  <sheetFormatPr defaultColWidth="9.140625" defaultRowHeight="12.75"/>
  <cols>
    <col min="1" max="1" width="20.421875" style="0" customWidth="1"/>
    <col min="2" max="2" width="2.421875" style="0" customWidth="1"/>
    <col min="3" max="3" width="14.57421875" style="0" customWidth="1"/>
    <col min="4" max="4" width="1.8515625" style="0" customWidth="1"/>
    <col min="5" max="5" width="14.7109375" style="0" customWidth="1"/>
    <col min="6" max="6" width="2.28125" style="0" customWidth="1"/>
    <col min="7" max="7" width="14.7109375" style="0" customWidth="1"/>
    <col min="8" max="8" width="1.421875" style="0" customWidth="1"/>
    <col min="9" max="9" width="11.57421875" style="0" customWidth="1"/>
    <col min="10" max="10" width="2.28125" style="0" customWidth="1"/>
    <col min="11" max="11" width="10.00390625" style="0" customWidth="1"/>
    <col min="12" max="12" width="2.00390625" style="0" customWidth="1"/>
    <col min="13" max="13" width="10.57421875" style="0" customWidth="1"/>
    <col min="14" max="14" width="10.7109375" style="0" customWidth="1"/>
  </cols>
  <sheetData>
    <row r="1" spans="1:9" ht="13.5">
      <c r="A1" s="1"/>
      <c r="B1" s="1"/>
      <c r="C1" s="2"/>
      <c r="D1" s="22"/>
      <c r="E1" s="22"/>
      <c r="F1" s="22"/>
      <c r="G1" s="22"/>
      <c r="H1" s="24"/>
      <c r="I1" s="4"/>
    </row>
    <row r="2" spans="1:9" ht="17.25">
      <c r="A2" s="1"/>
      <c r="B2" s="1"/>
      <c r="C2" s="5" t="s">
        <v>0</v>
      </c>
      <c r="D2" s="36"/>
      <c r="E2" s="34"/>
      <c r="F2" s="34"/>
      <c r="G2" s="34"/>
      <c r="H2" s="24"/>
      <c r="I2" s="4"/>
    </row>
    <row r="3" spans="1:9" ht="13.5">
      <c r="A3" s="1"/>
      <c r="B3" s="1"/>
      <c r="C3" s="7"/>
      <c r="D3" s="26"/>
      <c r="E3" s="26"/>
      <c r="F3" s="26"/>
      <c r="G3" s="26"/>
      <c r="H3" s="25"/>
      <c r="I3" s="8"/>
    </row>
    <row r="4" spans="1:9" ht="16.5">
      <c r="A4" s="9" t="s">
        <v>80</v>
      </c>
      <c r="B4" s="10"/>
      <c r="C4" s="10"/>
      <c r="D4" s="12"/>
      <c r="E4" s="12"/>
      <c r="F4" s="12"/>
      <c r="G4" s="12"/>
      <c r="H4" s="12"/>
      <c r="I4" s="10"/>
    </row>
    <row r="5" spans="1:9" ht="16.5">
      <c r="A5" s="9" t="s">
        <v>105</v>
      </c>
      <c r="B5" s="10"/>
      <c r="C5" s="10"/>
      <c r="D5" s="12"/>
      <c r="E5" s="12"/>
      <c r="F5" s="12"/>
      <c r="G5" s="12"/>
      <c r="H5" s="12"/>
      <c r="I5" s="10"/>
    </row>
    <row r="6" spans="1:13" ht="14.25" thickBot="1">
      <c r="A6" s="19" t="s">
        <v>9</v>
      </c>
      <c r="B6" s="11"/>
      <c r="C6" s="11"/>
      <c r="D6" s="37"/>
      <c r="E6" s="37"/>
      <c r="F6" s="37"/>
      <c r="G6" s="37"/>
      <c r="H6" s="37"/>
      <c r="I6" s="11"/>
      <c r="J6" s="62"/>
      <c r="K6" s="62"/>
      <c r="L6" s="62"/>
      <c r="M6" s="62"/>
    </row>
    <row r="7" spans="1:9" ht="17.25" thickTop="1">
      <c r="A7" s="9"/>
      <c r="B7" s="10"/>
      <c r="C7" s="10"/>
      <c r="D7" s="38"/>
      <c r="E7" s="12"/>
      <c r="F7" s="12"/>
      <c r="G7" s="12"/>
      <c r="H7" s="12"/>
      <c r="I7" s="10"/>
    </row>
    <row r="8" spans="1:13" ht="16.5">
      <c r="A8" s="58"/>
      <c r="B8" s="10"/>
      <c r="C8" s="63"/>
      <c r="D8" s="63"/>
      <c r="E8" s="64" t="s">
        <v>13</v>
      </c>
      <c r="F8" s="64"/>
      <c r="G8" s="64" t="s">
        <v>74</v>
      </c>
      <c r="H8" s="65"/>
      <c r="I8" s="64" t="s">
        <v>64</v>
      </c>
      <c r="J8" s="64"/>
      <c r="K8" s="64" t="s">
        <v>65</v>
      </c>
      <c r="L8" s="64"/>
      <c r="M8" s="64" t="s">
        <v>9</v>
      </c>
    </row>
    <row r="9" spans="1:13" ht="13.5">
      <c r="A9" s="57"/>
      <c r="B9" s="10"/>
      <c r="C9" s="63" t="s">
        <v>11</v>
      </c>
      <c r="D9" s="63"/>
      <c r="E9" s="64" t="s">
        <v>63</v>
      </c>
      <c r="F9" s="64"/>
      <c r="G9" s="64" t="s">
        <v>63</v>
      </c>
      <c r="H9" s="66"/>
      <c r="I9" s="64" t="s">
        <v>63</v>
      </c>
      <c r="J9" s="64"/>
      <c r="K9" s="64" t="s">
        <v>66</v>
      </c>
      <c r="L9" s="64"/>
      <c r="M9" s="64" t="s">
        <v>38</v>
      </c>
    </row>
    <row r="10" spans="1:13" ht="15">
      <c r="A10" s="57"/>
      <c r="B10" s="10"/>
      <c r="C10" s="63" t="s">
        <v>4</v>
      </c>
      <c r="D10" s="63"/>
      <c r="E10" s="63" t="s">
        <v>4</v>
      </c>
      <c r="F10" s="63"/>
      <c r="G10" s="63" t="s">
        <v>4</v>
      </c>
      <c r="H10" s="39"/>
      <c r="I10" s="63" t="s">
        <v>4</v>
      </c>
      <c r="J10" s="63"/>
      <c r="K10" s="63" t="s">
        <v>4</v>
      </c>
      <c r="L10" s="63"/>
      <c r="M10" s="63" t="s">
        <v>4</v>
      </c>
    </row>
    <row r="11" spans="1:9" ht="15">
      <c r="A11" s="60" t="s">
        <v>93</v>
      </c>
      <c r="B11" s="10"/>
      <c r="H11" s="38"/>
      <c r="I11" s="10"/>
    </row>
    <row r="12" spans="1:9" ht="15">
      <c r="A12" s="67" t="s">
        <v>106</v>
      </c>
      <c r="B12" s="10"/>
      <c r="H12" s="12"/>
      <c r="I12" s="10"/>
    </row>
    <row r="13" spans="1:9" ht="15">
      <c r="A13" s="68" t="s">
        <v>9</v>
      </c>
      <c r="B13" s="10"/>
      <c r="C13" s="10"/>
      <c r="D13" s="12"/>
      <c r="E13" s="12"/>
      <c r="F13" s="12"/>
      <c r="G13" s="12"/>
      <c r="H13" s="12"/>
      <c r="I13" s="10"/>
    </row>
    <row r="14" spans="1:13" ht="13.5">
      <c r="A14" s="69" t="s">
        <v>70</v>
      </c>
      <c r="B14" s="10"/>
      <c r="C14" s="71"/>
      <c r="D14" s="44"/>
      <c r="E14" s="44"/>
      <c r="F14" s="44"/>
      <c r="G14" s="44"/>
      <c r="H14" s="44"/>
      <c r="I14" s="71"/>
      <c r="J14" s="72"/>
      <c r="K14" s="72"/>
      <c r="L14" s="72"/>
      <c r="M14" s="72" t="s">
        <v>9</v>
      </c>
    </row>
    <row r="15" spans="1:13" ht="13.5">
      <c r="A15" s="70" t="s">
        <v>71</v>
      </c>
      <c r="B15" s="10"/>
      <c r="C15" s="71">
        <v>57179</v>
      </c>
      <c r="D15" s="44"/>
      <c r="E15" s="44">
        <v>24784</v>
      </c>
      <c r="F15" s="44"/>
      <c r="G15" s="44">
        <v>846</v>
      </c>
      <c r="H15" s="73"/>
      <c r="I15" s="71">
        <f>I36</f>
        <v>17822</v>
      </c>
      <c r="J15" s="72"/>
      <c r="K15" s="71">
        <v>20493</v>
      </c>
      <c r="L15" s="71"/>
      <c r="M15" s="71">
        <f>SUM(C15:K15)</f>
        <v>121124</v>
      </c>
    </row>
    <row r="16" spans="1:13" ht="15">
      <c r="A16" s="57"/>
      <c r="B16" s="10"/>
      <c r="C16" s="74"/>
      <c r="D16" s="75"/>
      <c r="E16" s="75"/>
      <c r="F16" s="75"/>
      <c r="G16" s="75"/>
      <c r="H16" s="76"/>
      <c r="I16" s="71"/>
      <c r="J16" s="72"/>
      <c r="K16" s="72"/>
      <c r="L16" s="72"/>
      <c r="M16" s="72"/>
    </row>
    <row r="17" spans="1:13" ht="15">
      <c r="A17" s="57" t="s">
        <v>67</v>
      </c>
      <c r="B17" s="10"/>
      <c r="C17" s="75"/>
      <c r="D17" s="44"/>
      <c r="E17" s="75"/>
      <c r="F17" s="75"/>
      <c r="G17" s="75"/>
      <c r="H17" s="76"/>
      <c r="I17" s="71"/>
      <c r="J17" s="72"/>
      <c r="K17" s="72"/>
      <c r="L17" s="72"/>
      <c r="M17" s="72"/>
    </row>
    <row r="18" spans="1:13" ht="15">
      <c r="A18" s="57" t="s">
        <v>68</v>
      </c>
      <c r="B18" s="10"/>
      <c r="C18" s="71">
        <v>0</v>
      </c>
      <c r="D18" s="44"/>
      <c r="E18" s="71">
        <v>-75</v>
      </c>
      <c r="F18" s="75"/>
      <c r="G18" s="71">
        <v>0</v>
      </c>
      <c r="H18" s="72"/>
      <c r="I18" s="71">
        <v>0</v>
      </c>
      <c r="J18" s="72"/>
      <c r="K18" s="71">
        <v>5777</v>
      </c>
      <c r="L18" s="72"/>
      <c r="M18" s="71">
        <f>SUM(C18:K18)</f>
        <v>5702</v>
      </c>
    </row>
    <row r="19" spans="1:13" ht="13.5">
      <c r="A19" s="57"/>
      <c r="B19" s="10"/>
      <c r="C19" s="78"/>
      <c r="D19" s="72"/>
      <c r="E19" s="78"/>
      <c r="F19" s="82"/>
      <c r="G19" s="78"/>
      <c r="H19" s="72"/>
      <c r="I19" s="78"/>
      <c r="J19" s="72"/>
      <c r="K19" s="78"/>
      <c r="L19" s="72"/>
      <c r="M19" s="78" t="s">
        <v>9</v>
      </c>
    </row>
    <row r="20" spans="1:13" ht="12.75">
      <c r="A20" s="91" t="s">
        <v>69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ht="13.5" thickBot="1">
      <c r="A21" s="59" t="s">
        <v>71</v>
      </c>
      <c r="C21" s="79">
        <f>SUM(C15:C19)</f>
        <v>57179</v>
      </c>
      <c r="D21" s="72"/>
      <c r="E21" s="79">
        <f>SUM(E15:E19)</f>
        <v>24709</v>
      </c>
      <c r="F21" s="82"/>
      <c r="G21" s="79">
        <f>SUM(G15:G19)</f>
        <v>846</v>
      </c>
      <c r="H21" s="72"/>
      <c r="I21" s="79">
        <f>SUM(I15:I19)</f>
        <v>17822</v>
      </c>
      <c r="J21" s="72"/>
      <c r="K21" s="79">
        <f>SUM(K15:K19)</f>
        <v>26270</v>
      </c>
      <c r="L21" s="72"/>
      <c r="M21" s="79">
        <f>SUM(M14:M19)</f>
        <v>126826</v>
      </c>
    </row>
    <row r="22" spans="1:14" ht="13.5" thickTop="1">
      <c r="A22" s="59"/>
      <c r="N22" s="80">
        <f>SUM(C21:K21)</f>
        <v>126826</v>
      </c>
    </row>
    <row r="23" spans="1:14" ht="12.75">
      <c r="A23" s="59" t="s">
        <v>95</v>
      </c>
      <c r="I23" s="72">
        <v>-839</v>
      </c>
      <c r="K23" s="92" t="s">
        <v>9</v>
      </c>
      <c r="M23" s="72">
        <f>SUM(C23:K23)</f>
        <v>-839</v>
      </c>
      <c r="N23" t="s">
        <v>72</v>
      </c>
    </row>
    <row r="24" spans="1:13" ht="13.5" thickBot="1">
      <c r="A24" s="59" t="s">
        <v>96</v>
      </c>
      <c r="C24" s="88">
        <f>SUM(C21:C23)</f>
        <v>57179</v>
      </c>
      <c r="E24" s="88">
        <f>SUM(E21:E23)</f>
        <v>24709</v>
      </c>
      <c r="G24" s="88">
        <f>SUM(G21:G23)</f>
        <v>846</v>
      </c>
      <c r="I24" s="88">
        <f>SUM(I21:I23)</f>
        <v>16983</v>
      </c>
      <c r="K24" s="88">
        <f>SUM(K21:K23)</f>
        <v>26270</v>
      </c>
      <c r="M24" s="88">
        <f>SUM(M21:M23)</f>
        <v>125987</v>
      </c>
    </row>
    <row r="25" ht="13.5" thickTop="1"/>
    <row r="26" ht="15">
      <c r="A26" s="60" t="s">
        <v>112</v>
      </c>
    </row>
    <row r="27" ht="15">
      <c r="A27" s="67" t="s">
        <v>113</v>
      </c>
    </row>
    <row r="28" ht="15">
      <c r="A28" s="68" t="s">
        <v>9</v>
      </c>
    </row>
    <row r="29" spans="1:13" ht="13.5">
      <c r="A29" s="69" t="s">
        <v>70</v>
      </c>
      <c r="C29" s="71"/>
      <c r="D29" s="44"/>
      <c r="E29" s="44"/>
      <c r="F29" s="44"/>
      <c r="G29" s="44"/>
      <c r="H29" s="44"/>
      <c r="I29" s="71"/>
      <c r="J29" s="72"/>
      <c r="K29" s="72"/>
      <c r="L29" s="72"/>
      <c r="M29" s="72" t="s">
        <v>9</v>
      </c>
    </row>
    <row r="30" spans="1:13" ht="13.5">
      <c r="A30" s="70" t="s">
        <v>71</v>
      </c>
      <c r="C30" s="71">
        <v>56800</v>
      </c>
      <c r="D30" s="44"/>
      <c r="E30" s="44">
        <v>24640</v>
      </c>
      <c r="F30" s="44"/>
      <c r="G30" s="44">
        <v>846</v>
      </c>
      <c r="H30" s="73"/>
      <c r="I30" s="71">
        <v>17822</v>
      </c>
      <c r="J30" s="72"/>
      <c r="K30" s="72">
        <v>14656</v>
      </c>
      <c r="L30" s="72"/>
      <c r="M30" s="72">
        <f>SUM(C30:K30)</f>
        <v>114764</v>
      </c>
    </row>
    <row r="31" spans="1:13" ht="15">
      <c r="A31" s="57"/>
      <c r="C31" s="74"/>
      <c r="D31" s="75"/>
      <c r="E31" s="75"/>
      <c r="F31" s="75"/>
      <c r="G31" s="75"/>
      <c r="H31" s="76"/>
      <c r="I31" s="71"/>
      <c r="J31" s="72"/>
      <c r="K31" s="72"/>
      <c r="L31" s="72"/>
      <c r="M31" s="72"/>
    </row>
    <row r="32" spans="1:13" ht="15">
      <c r="A32" s="57" t="s">
        <v>67</v>
      </c>
      <c r="C32" s="75"/>
      <c r="D32" s="44"/>
      <c r="E32" s="75"/>
      <c r="F32" s="75"/>
      <c r="G32" s="75"/>
      <c r="H32" s="76"/>
      <c r="I32" s="71"/>
      <c r="J32" s="72"/>
      <c r="K32" s="72"/>
      <c r="L32" s="72"/>
      <c r="M32" s="72"/>
    </row>
    <row r="33" spans="1:13" ht="15">
      <c r="A33" s="57" t="s">
        <v>68</v>
      </c>
      <c r="C33" s="71">
        <v>372</v>
      </c>
      <c r="D33" s="77"/>
      <c r="E33" s="44">
        <v>142</v>
      </c>
      <c r="F33" s="75"/>
      <c r="G33" s="44">
        <v>0</v>
      </c>
      <c r="H33" s="76"/>
      <c r="I33" s="71">
        <v>0</v>
      </c>
      <c r="J33" s="72"/>
      <c r="K33" s="72">
        <v>5942</v>
      </c>
      <c r="L33" s="72"/>
      <c r="M33" s="72">
        <f>SUM(C33:K33)</f>
        <v>6456</v>
      </c>
    </row>
    <row r="34" spans="1:13" ht="13.5">
      <c r="A34" s="57"/>
      <c r="C34" s="81"/>
      <c r="D34" s="72"/>
      <c r="E34" s="78"/>
      <c r="F34" s="82"/>
      <c r="G34" s="78"/>
      <c r="H34" s="72"/>
      <c r="I34" s="78"/>
      <c r="J34" s="72"/>
      <c r="K34" s="78"/>
      <c r="L34" s="72"/>
      <c r="M34" s="78"/>
    </row>
    <row r="35" spans="1:13" ht="12.75">
      <c r="A35" s="91" t="s">
        <v>69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1:13" ht="13.5" thickBot="1">
      <c r="A36" s="59" t="s">
        <v>71</v>
      </c>
      <c r="C36" s="79">
        <f>SUM(C30:C34)</f>
        <v>57172</v>
      </c>
      <c r="D36" s="72"/>
      <c r="E36" s="79">
        <f>SUM(E30:E34)</f>
        <v>24782</v>
      </c>
      <c r="F36" s="82"/>
      <c r="G36" s="79">
        <f>SUM(G30:G34)</f>
        <v>846</v>
      </c>
      <c r="H36" s="72"/>
      <c r="I36" s="79">
        <f>SUM(I30:I34)</f>
        <v>17822</v>
      </c>
      <c r="J36" s="72"/>
      <c r="K36" s="79">
        <f>SUM(K30:K34)</f>
        <v>20598</v>
      </c>
      <c r="L36" s="72"/>
      <c r="M36" s="79">
        <f>SUM(M29:M34)</f>
        <v>121220</v>
      </c>
    </row>
    <row r="37" spans="1:14" ht="13.5" thickTop="1">
      <c r="A37" s="59"/>
      <c r="N37" s="80">
        <f>SUM(C36:K36)</f>
        <v>121220</v>
      </c>
    </row>
    <row r="38" spans="1:14" ht="12.75">
      <c r="A38" s="59"/>
      <c r="N38" t="s">
        <v>72</v>
      </c>
    </row>
    <row r="39" ht="12.75">
      <c r="A39" s="59"/>
    </row>
    <row r="40" ht="12.75">
      <c r="A40" s="59"/>
    </row>
    <row r="41" ht="12.75">
      <c r="A41" s="59"/>
    </row>
    <row r="42" spans="1:2" ht="15">
      <c r="A42" s="59"/>
      <c r="B42" s="50" t="s">
        <v>73</v>
      </c>
    </row>
    <row r="43" spans="1:2" ht="15">
      <c r="A43" s="59"/>
      <c r="B43" s="50" t="s">
        <v>94</v>
      </c>
    </row>
    <row r="44" ht="12.75">
      <c r="A44" s="59"/>
    </row>
    <row r="45" ht="12.75">
      <c r="A45" s="59"/>
    </row>
    <row r="46" ht="12.75">
      <c r="A46" s="59"/>
    </row>
    <row r="47" ht="12.75">
      <c r="A47" s="59"/>
    </row>
    <row r="48" ht="12.75">
      <c r="A48" s="61"/>
    </row>
    <row r="49" ht="12.75">
      <c r="A49" s="59"/>
    </row>
    <row r="50" ht="12.75">
      <c r="A50" s="59"/>
    </row>
    <row r="51" ht="12.75">
      <c r="A51" s="59"/>
    </row>
    <row r="52" ht="12.75">
      <c r="A52" s="59"/>
    </row>
    <row r="53" ht="12.75">
      <c r="A53" s="59"/>
    </row>
    <row r="54" ht="12.75">
      <c r="A54" s="59"/>
    </row>
    <row r="55" ht="12.75">
      <c r="A55" s="59"/>
    </row>
    <row r="56" ht="12.75">
      <c r="A56" s="59"/>
    </row>
    <row r="57" ht="12.75">
      <c r="A57" s="59"/>
    </row>
    <row r="58" ht="12.75">
      <c r="A58" s="59"/>
    </row>
    <row r="59" ht="12.75">
      <c r="A59" s="59"/>
    </row>
    <row r="60" ht="12.75">
      <c r="A60" s="59"/>
    </row>
    <row r="61" ht="12.75">
      <c r="A61" s="59"/>
    </row>
    <row r="62" ht="12.75">
      <c r="A62" s="61"/>
    </row>
    <row r="63" ht="12.75">
      <c r="A63" s="59"/>
    </row>
    <row r="64" ht="12.75">
      <c r="A64" s="59"/>
    </row>
    <row r="65" ht="12.75">
      <c r="A65" s="59"/>
    </row>
    <row r="66" ht="12.75">
      <c r="A66" s="59"/>
    </row>
    <row r="67" ht="12.75">
      <c r="A67" s="59"/>
    </row>
    <row r="68" ht="12.75">
      <c r="A68" s="59"/>
    </row>
    <row r="69" ht="12.75">
      <c r="A69" s="59"/>
    </row>
    <row r="70" ht="12.75">
      <c r="A70" s="59"/>
    </row>
    <row r="71" ht="12.75">
      <c r="A71" s="59"/>
    </row>
    <row r="72" ht="12.75">
      <c r="A72" s="59"/>
    </row>
    <row r="73" ht="12.75">
      <c r="A73" s="59"/>
    </row>
    <row r="74" ht="12.75">
      <c r="A74" s="61"/>
    </row>
    <row r="75" ht="12.75">
      <c r="A75" s="61"/>
    </row>
    <row r="76" ht="12.75">
      <c r="A76" s="59"/>
    </row>
    <row r="77" ht="12.75">
      <c r="A77" s="61"/>
    </row>
    <row r="78" ht="12.75">
      <c r="A78" s="61"/>
    </row>
    <row r="79" ht="12.75">
      <c r="A79" s="61"/>
    </row>
    <row r="80" ht="12.75">
      <c r="A80" s="61"/>
    </row>
    <row r="81" ht="12.75">
      <c r="A81" s="61"/>
    </row>
    <row r="82" ht="12.75">
      <c r="A82" s="59"/>
    </row>
    <row r="83" ht="12.75">
      <c r="A83" s="59"/>
    </row>
    <row r="84" ht="12.75">
      <c r="A84" s="59"/>
    </row>
    <row r="85" ht="12.75">
      <c r="A85" s="59"/>
    </row>
    <row r="86" ht="12.75">
      <c r="A86" s="59"/>
    </row>
    <row r="87" ht="12.75">
      <c r="A87" s="59"/>
    </row>
    <row r="88" ht="12.75">
      <c r="A88" s="59"/>
    </row>
    <row r="89" ht="12.75">
      <c r="A89" s="59"/>
    </row>
    <row r="90" ht="12.75">
      <c r="A90" s="59"/>
    </row>
    <row r="91" ht="12.75">
      <c r="A91" s="59"/>
    </row>
    <row r="92" ht="12.75">
      <c r="A92" s="59"/>
    </row>
    <row r="93" ht="12.75">
      <c r="A93" s="59"/>
    </row>
    <row r="94" ht="12.75">
      <c r="A94" s="59"/>
    </row>
    <row r="95" ht="12.75">
      <c r="A95" s="59"/>
    </row>
    <row r="96" ht="12.75">
      <c r="A96" s="59"/>
    </row>
    <row r="97" ht="12.75">
      <c r="A97" s="59"/>
    </row>
    <row r="98" ht="12.75">
      <c r="A98" s="59"/>
    </row>
    <row r="99" ht="12.75">
      <c r="A99" s="59"/>
    </row>
    <row r="100" ht="12.75">
      <c r="A100" s="59"/>
    </row>
    <row r="101" ht="12.75">
      <c r="A101" s="59"/>
    </row>
    <row r="102" ht="12.75">
      <c r="A102" s="59"/>
    </row>
    <row r="103" ht="12.75">
      <c r="A103" s="59"/>
    </row>
    <row r="104" ht="12.75">
      <c r="A104" s="59"/>
    </row>
    <row r="105" ht="12.75">
      <c r="A105" s="59"/>
    </row>
    <row r="106" ht="12.75">
      <c r="A106" s="59"/>
    </row>
    <row r="107" ht="12.75">
      <c r="A107" s="59"/>
    </row>
    <row r="108" ht="12.75">
      <c r="A108" s="59"/>
    </row>
    <row r="109" ht="12.75">
      <c r="A109" s="59"/>
    </row>
    <row r="110" ht="12.75">
      <c r="A110" s="59"/>
    </row>
    <row r="111" ht="12.75">
      <c r="A111" s="59"/>
    </row>
    <row r="112" ht="12.75">
      <c r="A112" s="59"/>
    </row>
    <row r="113" ht="12.75">
      <c r="A113" s="59"/>
    </row>
    <row r="114" ht="12.75">
      <c r="A114" s="59"/>
    </row>
    <row r="115" ht="12.75">
      <c r="A115" s="59"/>
    </row>
    <row r="116" ht="12.75">
      <c r="A116" s="59"/>
    </row>
    <row r="117" ht="12.75">
      <c r="A117" s="59"/>
    </row>
    <row r="118" ht="12.75">
      <c r="A118" s="59"/>
    </row>
    <row r="119" ht="12.75">
      <c r="A119" s="59"/>
    </row>
    <row r="120" ht="12.75">
      <c r="A120" s="59"/>
    </row>
    <row r="121" ht="12.75">
      <c r="A121" s="59"/>
    </row>
    <row r="122" ht="12.75">
      <c r="A122" s="59"/>
    </row>
    <row r="123" ht="12.75">
      <c r="A123" s="59"/>
    </row>
    <row r="124" ht="12.75">
      <c r="A124" s="59"/>
    </row>
    <row r="125" ht="12.75">
      <c r="A125" s="59"/>
    </row>
    <row r="126" ht="12.75">
      <c r="A126" s="59"/>
    </row>
    <row r="127" ht="12.75">
      <c r="A127" s="59"/>
    </row>
    <row r="128" ht="12.75">
      <c r="A128" s="59"/>
    </row>
    <row r="129" ht="12.75">
      <c r="A129" s="59"/>
    </row>
    <row r="130" ht="12.75">
      <c r="A130" s="59"/>
    </row>
    <row r="131" ht="12.75">
      <c r="A131" s="59"/>
    </row>
    <row r="132" ht="12.75">
      <c r="A132" s="59"/>
    </row>
    <row r="133" ht="12.75">
      <c r="A133" s="59"/>
    </row>
    <row r="134" ht="12.75">
      <c r="A134" s="59"/>
    </row>
    <row r="135" ht="12.75">
      <c r="A135" s="59"/>
    </row>
    <row r="136" ht="12.75">
      <c r="A136" s="59"/>
    </row>
    <row r="137" ht="12.75">
      <c r="A137" s="59"/>
    </row>
    <row r="138" ht="12.75">
      <c r="A138" s="59"/>
    </row>
    <row r="139" ht="12.75">
      <c r="A139" s="59"/>
    </row>
    <row r="140" ht="12.75">
      <c r="A140" s="59"/>
    </row>
    <row r="141" ht="12.75">
      <c r="A141" s="59"/>
    </row>
    <row r="142" ht="12.75">
      <c r="A142" s="59"/>
    </row>
    <row r="143" ht="12.75">
      <c r="A143" s="59"/>
    </row>
    <row r="144" ht="12.75">
      <c r="A144" s="59"/>
    </row>
    <row r="145" ht="12.75">
      <c r="A145" s="59"/>
    </row>
    <row r="146" ht="12.75">
      <c r="A146" s="59"/>
    </row>
    <row r="147" ht="12.75">
      <c r="A147" s="59"/>
    </row>
    <row r="148" ht="12.75">
      <c r="A148" s="59"/>
    </row>
    <row r="149" ht="12.75">
      <c r="A149" s="59"/>
    </row>
    <row r="150" ht="12.75">
      <c r="A150" s="59"/>
    </row>
    <row r="151" ht="12.75">
      <c r="A151" s="59"/>
    </row>
    <row r="152" ht="12.75">
      <c r="A152" s="59"/>
    </row>
    <row r="153" ht="12.75">
      <c r="A153" s="59"/>
    </row>
    <row r="154" ht="12.75">
      <c r="A154" s="59"/>
    </row>
    <row r="155" ht="12.75">
      <c r="A155" s="59"/>
    </row>
    <row r="156" ht="12.75">
      <c r="A156" s="59"/>
    </row>
    <row r="157" ht="12.75">
      <c r="A157" s="59"/>
    </row>
    <row r="158" ht="12.75">
      <c r="A158" s="59"/>
    </row>
    <row r="159" ht="12.75">
      <c r="A159" s="59"/>
    </row>
    <row r="160" ht="12.75">
      <c r="A160" s="59"/>
    </row>
    <row r="161" ht="12.75">
      <c r="A161" s="59"/>
    </row>
    <row r="162" ht="12.75">
      <c r="A162" s="59"/>
    </row>
    <row r="163" ht="12.75">
      <c r="A163" s="59"/>
    </row>
    <row r="164" ht="12.75">
      <c r="A164" s="59"/>
    </row>
    <row r="165" ht="12.75">
      <c r="A165" s="59"/>
    </row>
    <row r="166" ht="12.75">
      <c r="A166" s="59"/>
    </row>
    <row r="167" ht="12.75">
      <c r="A167" s="59"/>
    </row>
    <row r="168" ht="12.75">
      <c r="A168" s="59"/>
    </row>
    <row r="169" ht="12.75">
      <c r="A169" s="59"/>
    </row>
    <row r="170" ht="12.75">
      <c r="A170" s="59"/>
    </row>
    <row r="171" ht="12.75">
      <c r="A171" s="59"/>
    </row>
    <row r="172" ht="12.75">
      <c r="A172" s="59"/>
    </row>
    <row r="173" ht="12.75">
      <c r="A173" s="59"/>
    </row>
    <row r="174" ht="12.75">
      <c r="A174" s="59"/>
    </row>
    <row r="175" ht="12.75">
      <c r="A175" s="59"/>
    </row>
    <row r="176" ht="12.75">
      <c r="A176" s="59"/>
    </row>
    <row r="177" ht="12.75">
      <c r="A177" s="59"/>
    </row>
    <row r="178" ht="12.75">
      <c r="A178" s="59"/>
    </row>
    <row r="179" ht="12.75">
      <c r="A179" s="59"/>
    </row>
    <row r="180" ht="12.75">
      <c r="A180" s="59"/>
    </row>
    <row r="181" ht="12.75">
      <c r="A181" s="59"/>
    </row>
    <row r="182" ht="12.75">
      <c r="A182" s="59"/>
    </row>
    <row r="183" ht="12.75">
      <c r="A183" s="59"/>
    </row>
    <row r="184" ht="12.75">
      <c r="A184" s="59"/>
    </row>
    <row r="185" ht="12.75">
      <c r="A185" s="59"/>
    </row>
    <row r="186" ht="12.75">
      <c r="A186" s="59"/>
    </row>
    <row r="187" ht="12.75">
      <c r="A187" s="59"/>
    </row>
    <row r="188" ht="12.75">
      <c r="A188" s="59"/>
    </row>
    <row r="189" ht="12.75">
      <c r="A189" s="59"/>
    </row>
    <row r="190" ht="12.75">
      <c r="A190" s="59"/>
    </row>
    <row r="191" ht="12.75">
      <c r="A191" s="59"/>
    </row>
    <row r="192" ht="12.75">
      <c r="A192" s="59"/>
    </row>
    <row r="193" ht="12.75">
      <c r="A193" s="59"/>
    </row>
    <row r="194" ht="12.75">
      <c r="A194" s="59"/>
    </row>
    <row r="195" ht="12.75">
      <c r="A195" s="59"/>
    </row>
    <row r="196" ht="12.75">
      <c r="A196" s="59"/>
    </row>
    <row r="197" ht="12.75">
      <c r="A197" s="59"/>
    </row>
    <row r="198" ht="12.75">
      <c r="A198" s="59"/>
    </row>
    <row r="199" ht="12.75">
      <c r="A199" s="59"/>
    </row>
    <row r="200" ht="12.75">
      <c r="A200" s="59"/>
    </row>
    <row r="201" ht="12.75">
      <c r="A201" s="59"/>
    </row>
    <row r="202" ht="12.75">
      <c r="A202" s="59"/>
    </row>
    <row r="203" ht="12.75">
      <c r="A203" s="59"/>
    </row>
    <row r="204" ht="12.75">
      <c r="A204" s="59"/>
    </row>
    <row r="205" ht="12.75">
      <c r="A205" s="59"/>
    </row>
    <row r="206" ht="12.75">
      <c r="A206" s="59"/>
    </row>
    <row r="207" ht="12.75">
      <c r="A207" s="59"/>
    </row>
    <row r="208" ht="12.75">
      <c r="A208" s="59"/>
    </row>
    <row r="209" ht="12.75">
      <c r="A209" s="59"/>
    </row>
    <row r="210" ht="12.75">
      <c r="A210" s="59"/>
    </row>
    <row r="211" ht="12.75">
      <c r="A211" s="59"/>
    </row>
    <row r="212" ht="12.75">
      <c r="A212" s="59"/>
    </row>
    <row r="213" ht="12.75">
      <c r="A213" s="59"/>
    </row>
    <row r="214" ht="12.75">
      <c r="A214" s="59"/>
    </row>
    <row r="215" ht="12.75">
      <c r="A215" s="59"/>
    </row>
    <row r="216" ht="12.75">
      <c r="A216" s="59"/>
    </row>
    <row r="217" ht="12.75">
      <c r="A217" s="59"/>
    </row>
    <row r="218" ht="12.75">
      <c r="A218" s="59"/>
    </row>
    <row r="219" ht="12.75">
      <c r="A219" s="59"/>
    </row>
    <row r="220" ht="12.75">
      <c r="A220" s="59"/>
    </row>
    <row r="221" ht="12.75">
      <c r="A221" s="59"/>
    </row>
    <row r="222" ht="12.75">
      <c r="A222" s="59"/>
    </row>
    <row r="223" ht="12.75">
      <c r="A223" s="59"/>
    </row>
    <row r="224" ht="12.75">
      <c r="A224" s="59"/>
    </row>
    <row r="225" ht="12.75">
      <c r="A225" s="59"/>
    </row>
    <row r="226" ht="12.75">
      <c r="A226" s="59"/>
    </row>
    <row r="227" ht="12.75">
      <c r="A227" s="59"/>
    </row>
    <row r="228" ht="12.75">
      <c r="A228" s="59"/>
    </row>
    <row r="229" ht="12.75">
      <c r="A229" s="59"/>
    </row>
    <row r="230" ht="12.75">
      <c r="A230" s="59"/>
    </row>
    <row r="231" ht="12.75">
      <c r="A231" s="59"/>
    </row>
    <row r="232" ht="12.75">
      <c r="A232" s="59"/>
    </row>
    <row r="233" ht="12.75">
      <c r="A233" s="59"/>
    </row>
    <row r="234" ht="12.75">
      <c r="A234" s="59"/>
    </row>
    <row r="235" ht="12.75">
      <c r="A235" s="59"/>
    </row>
    <row r="236" ht="12.75">
      <c r="A236" s="59"/>
    </row>
    <row r="237" ht="12.75">
      <c r="A237" s="59"/>
    </row>
    <row r="238" ht="12.75">
      <c r="A238" s="59"/>
    </row>
    <row r="239" ht="12.75">
      <c r="A239" s="59"/>
    </row>
    <row r="240" ht="12.75">
      <c r="A240" s="59"/>
    </row>
    <row r="241" ht="12.75">
      <c r="A241" s="59"/>
    </row>
    <row r="242" ht="12.75">
      <c r="A242" s="59"/>
    </row>
    <row r="243" ht="12.75">
      <c r="A243" s="59"/>
    </row>
    <row r="244" ht="12.75">
      <c r="A244" s="59"/>
    </row>
    <row r="245" ht="12.75">
      <c r="A245" s="59"/>
    </row>
    <row r="246" ht="12.75">
      <c r="A246" s="59"/>
    </row>
    <row r="247" ht="12.75">
      <c r="A247" s="59"/>
    </row>
    <row r="248" ht="12.75">
      <c r="A248" s="59"/>
    </row>
    <row r="249" ht="12.75">
      <c r="A249" s="59"/>
    </row>
    <row r="250" ht="12.75">
      <c r="A250" s="59"/>
    </row>
    <row r="251" ht="12.75">
      <c r="A251" s="59"/>
    </row>
    <row r="252" ht="12.75">
      <c r="A252" s="59"/>
    </row>
    <row r="253" ht="12.75">
      <c r="A253" s="59"/>
    </row>
    <row r="254" ht="12.75">
      <c r="A254" s="59"/>
    </row>
    <row r="255" ht="12.75">
      <c r="A255" s="59"/>
    </row>
    <row r="256" ht="12.75">
      <c r="A256" s="59"/>
    </row>
    <row r="257" ht="12.75">
      <c r="A257" s="59"/>
    </row>
    <row r="258" ht="12.75">
      <c r="A258" s="59"/>
    </row>
    <row r="259" ht="12.75">
      <c r="A259" s="59"/>
    </row>
    <row r="260" ht="12.75">
      <c r="A260" s="59"/>
    </row>
    <row r="261" ht="12.75">
      <c r="A261" s="59"/>
    </row>
    <row r="262" ht="12.75">
      <c r="A262" s="59"/>
    </row>
    <row r="263" ht="12.75">
      <c r="A263" s="59"/>
    </row>
    <row r="264" ht="12.75">
      <c r="A264" s="59"/>
    </row>
    <row r="265" ht="12.75">
      <c r="A265" s="59"/>
    </row>
    <row r="266" ht="12.75">
      <c r="A266" s="59"/>
    </row>
    <row r="267" ht="12.75">
      <c r="A267" s="59"/>
    </row>
    <row r="268" ht="12.75">
      <c r="A268" s="59"/>
    </row>
    <row r="269" ht="12.75">
      <c r="A269" s="59"/>
    </row>
    <row r="270" ht="12.75">
      <c r="A270" s="59"/>
    </row>
    <row r="271" ht="12.75">
      <c r="A271" s="59"/>
    </row>
    <row r="272" ht="12.75">
      <c r="A272" s="59"/>
    </row>
    <row r="273" ht="12.75">
      <c r="A273" s="59"/>
    </row>
    <row r="274" ht="12.75">
      <c r="A274" s="59"/>
    </row>
    <row r="275" ht="12.75">
      <c r="A275" s="59"/>
    </row>
    <row r="276" ht="12.75">
      <c r="A276" s="59"/>
    </row>
    <row r="277" ht="12.75">
      <c r="A277" s="59"/>
    </row>
    <row r="278" ht="12.75">
      <c r="A278" s="59"/>
    </row>
    <row r="279" ht="12.75">
      <c r="A279" s="59"/>
    </row>
    <row r="280" ht="12.75">
      <c r="A280" s="59"/>
    </row>
    <row r="281" ht="12.75">
      <c r="A281" s="59"/>
    </row>
    <row r="282" ht="12.75">
      <c r="A282" s="59"/>
    </row>
    <row r="283" ht="12.75">
      <c r="A283" s="59"/>
    </row>
    <row r="284" ht="12.75">
      <c r="A284" s="59"/>
    </row>
    <row r="285" ht="12.75">
      <c r="A285" s="59"/>
    </row>
    <row r="286" ht="12.75">
      <c r="A286" s="59"/>
    </row>
    <row r="287" ht="12.75">
      <c r="A287" s="59"/>
    </row>
    <row r="288" ht="12.75">
      <c r="A288" s="59"/>
    </row>
    <row r="289" ht="12.75">
      <c r="A289" s="59"/>
    </row>
    <row r="290" ht="12.75">
      <c r="A290" s="59"/>
    </row>
    <row r="291" ht="12.75">
      <c r="A291" s="59"/>
    </row>
    <row r="292" ht="12.75">
      <c r="A292" s="59"/>
    </row>
    <row r="293" ht="12.75">
      <c r="A293" s="59"/>
    </row>
    <row r="294" ht="12.75">
      <c r="A294" s="59"/>
    </row>
    <row r="295" ht="12.75">
      <c r="A295" s="59"/>
    </row>
    <row r="296" ht="12.75">
      <c r="A296" s="59"/>
    </row>
    <row r="297" ht="12.75">
      <c r="A297" s="59"/>
    </row>
    <row r="298" ht="12.75">
      <c r="A298" s="59"/>
    </row>
    <row r="299" ht="12.75">
      <c r="A299" s="59"/>
    </row>
    <row r="300" ht="12.75">
      <c r="A300" s="59"/>
    </row>
    <row r="301" ht="12.75">
      <c r="A301" s="59"/>
    </row>
    <row r="302" ht="12.75">
      <c r="A302" s="59"/>
    </row>
    <row r="303" ht="12.75">
      <c r="A303" s="59"/>
    </row>
    <row r="304" ht="12.75">
      <c r="A304" s="59"/>
    </row>
    <row r="305" ht="12.75">
      <c r="A305" s="59"/>
    </row>
    <row r="306" ht="12.75">
      <c r="A306" s="59"/>
    </row>
    <row r="307" ht="12.75">
      <c r="A307" s="59"/>
    </row>
    <row r="308" ht="12.75">
      <c r="A308" s="59"/>
    </row>
    <row r="309" ht="12.75">
      <c r="A309" s="59"/>
    </row>
    <row r="310" ht="12.75">
      <c r="A310" s="59"/>
    </row>
    <row r="311" ht="12.75">
      <c r="A311" s="59"/>
    </row>
    <row r="312" ht="12.75">
      <c r="A312" s="59"/>
    </row>
    <row r="313" ht="12.75">
      <c r="A313" s="59"/>
    </row>
    <row r="314" ht="12.75">
      <c r="A314" s="59"/>
    </row>
    <row r="315" ht="12.75">
      <c r="A315" s="59"/>
    </row>
    <row r="316" ht="12.75">
      <c r="A316" s="59"/>
    </row>
    <row r="317" ht="12.75">
      <c r="A317" s="59"/>
    </row>
    <row r="318" ht="12.75">
      <c r="A318" s="59"/>
    </row>
    <row r="319" ht="12.75">
      <c r="A319" s="59"/>
    </row>
    <row r="320" ht="12.75">
      <c r="A320" s="59"/>
    </row>
    <row r="321" ht="12.75">
      <c r="A321" s="59"/>
    </row>
    <row r="322" ht="12.75">
      <c r="A322" s="59"/>
    </row>
    <row r="323" ht="12.75">
      <c r="A323" s="59"/>
    </row>
    <row r="324" ht="12.75">
      <c r="A324" s="59"/>
    </row>
    <row r="325" ht="12.75">
      <c r="A325" s="59"/>
    </row>
    <row r="326" ht="12.75">
      <c r="A326" s="59"/>
    </row>
    <row r="327" ht="12.75">
      <c r="A327" s="59"/>
    </row>
    <row r="328" ht="12.75">
      <c r="A328" s="59"/>
    </row>
    <row r="329" ht="12.75">
      <c r="A329" s="59"/>
    </row>
    <row r="330" ht="12.75">
      <c r="A330" s="59"/>
    </row>
    <row r="331" ht="12.75">
      <c r="A331" s="59"/>
    </row>
    <row r="332" ht="12.75">
      <c r="A332" s="59"/>
    </row>
    <row r="333" ht="12.75">
      <c r="A333" s="59"/>
    </row>
    <row r="334" ht="12.75">
      <c r="A334" s="59"/>
    </row>
    <row r="335" ht="12.75">
      <c r="A335" s="59"/>
    </row>
    <row r="336" ht="12.75">
      <c r="A336" s="59"/>
    </row>
    <row r="337" ht="12.75">
      <c r="A337" s="59"/>
    </row>
    <row r="338" ht="12.75">
      <c r="A338" s="59"/>
    </row>
    <row r="339" ht="12.75">
      <c r="A339" s="59"/>
    </row>
    <row r="340" ht="12.75">
      <c r="A340" s="59"/>
    </row>
    <row r="341" ht="12.75">
      <c r="A341" s="59"/>
    </row>
    <row r="342" ht="12.75">
      <c r="A342" s="59"/>
    </row>
    <row r="343" ht="12.75">
      <c r="A343" s="59"/>
    </row>
    <row r="344" ht="12.75">
      <c r="A344" s="59"/>
    </row>
    <row r="345" ht="12.75">
      <c r="A345" s="59"/>
    </row>
    <row r="346" ht="12.75">
      <c r="A346" s="59"/>
    </row>
    <row r="347" ht="12.75">
      <c r="A347" s="59"/>
    </row>
    <row r="348" ht="12.75">
      <c r="A348" s="59"/>
    </row>
    <row r="349" ht="12.75">
      <c r="A349" s="59"/>
    </row>
    <row r="350" ht="12.75">
      <c r="A350" s="59"/>
    </row>
    <row r="351" ht="12.75">
      <c r="A351" s="59"/>
    </row>
    <row r="352" ht="12.75">
      <c r="A352" s="59"/>
    </row>
    <row r="353" ht="12.75">
      <c r="A353" s="59"/>
    </row>
    <row r="354" ht="12.75">
      <c r="A354" s="59"/>
    </row>
    <row r="355" ht="12.75">
      <c r="A355" s="59"/>
    </row>
    <row r="356" ht="12.75">
      <c r="A356" s="59"/>
    </row>
    <row r="357" ht="12.75">
      <c r="A357" s="59"/>
    </row>
    <row r="358" ht="12.75">
      <c r="A358" s="59"/>
    </row>
    <row r="359" ht="12.75">
      <c r="A359" s="59"/>
    </row>
    <row r="360" ht="12.75">
      <c r="A360" s="59"/>
    </row>
    <row r="361" ht="12.75">
      <c r="A361" s="59"/>
    </row>
    <row r="362" ht="12.75">
      <c r="A362" s="59"/>
    </row>
    <row r="363" ht="12.75">
      <c r="A363" s="59"/>
    </row>
    <row r="364" ht="12.75">
      <c r="A364" s="59"/>
    </row>
    <row r="365" ht="12.75">
      <c r="A365" s="59"/>
    </row>
    <row r="366" ht="12.75">
      <c r="A366" s="59"/>
    </row>
    <row r="367" ht="12.75">
      <c r="A367" s="59"/>
    </row>
    <row r="368" ht="12.75">
      <c r="A368" s="59"/>
    </row>
    <row r="369" ht="12.75">
      <c r="A369" s="59"/>
    </row>
    <row r="370" ht="12.75">
      <c r="A370" s="59"/>
    </row>
    <row r="371" ht="12.75">
      <c r="A371" s="59"/>
    </row>
    <row r="372" ht="12.75">
      <c r="A372" s="59"/>
    </row>
    <row r="373" ht="12.75">
      <c r="A373" s="59"/>
    </row>
    <row r="374" ht="12.75">
      <c r="A374" s="59"/>
    </row>
    <row r="375" ht="12.75">
      <c r="A375" s="59"/>
    </row>
    <row r="376" ht="12.75">
      <c r="A376" s="59"/>
    </row>
  </sheetData>
  <printOptions/>
  <pageMargins left="0.75" right="0.75" top="0.26" bottom="0.37" header="0.36" footer="0.3"/>
  <pageSetup horizontalDpi="600" verticalDpi="600" orientation="landscape" paperSize="9" scale="85" r:id="rId2"/>
  <headerFooter alignWithMargins="0">
    <oddHeader>&amp;R&amp;D&amp;T&amp;F&amp;A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8">
      <selection activeCell="D29" sqref="D29"/>
    </sheetView>
  </sheetViews>
  <sheetFormatPr defaultColWidth="9.140625" defaultRowHeight="12.75"/>
  <cols>
    <col min="1" max="1" width="42.57421875" style="0" customWidth="1"/>
    <col min="2" max="2" width="2.421875" style="0" customWidth="1"/>
    <col min="3" max="3" width="2.140625" style="0" customWidth="1"/>
    <col min="4" max="4" width="13.8515625" style="0" customWidth="1"/>
    <col min="7" max="7" width="12.7109375" style="0" customWidth="1"/>
  </cols>
  <sheetData>
    <row r="1" spans="1:7" ht="13.5">
      <c r="A1" s="1"/>
      <c r="B1" s="1"/>
      <c r="C1" s="2"/>
      <c r="D1" s="22"/>
      <c r="E1" s="22"/>
      <c r="F1" s="24"/>
      <c r="G1" s="4"/>
    </row>
    <row r="2" spans="1:7" ht="17.25">
      <c r="A2" s="1"/>
      <c r="B2" s="1"/>
      <c r="C2" s="5" t="s">
        <v>0</v>
      </c>
      <c r="D2" s="36"/>
      <c r="E2" s="34"/>
      <c r="F2" s="24"/>
      <c r="G2" s="4"/>
    </row>
    <row r="3" spans="1:7" ht="13.5">
      <c r="A3" s="1"/>
      <c r="B3" s="1"/>
      <c r="C3" s="7"/>
      <c r="D3" s="26"/>
      <c r="E3" s="26"/>
      <c r="F3" s="25"/>
      <c r="G3" s="8"/>
    </row>
    <row r="4" spans="1:7" ht="16.5">
      <c r="A4" s="9" t="s">
        <v>79</v>
      </c>
      <c r="B4" s="10"/>
      <c r="C4" s="10"/>
      <c r="D4" s="12"/>
      <c r="E4" s="12"/>
      <c r="F4" s="12"/>
      <c r="G4" s="10"/>
    </row>
    <row r="5" spans="1:7" ht="16.5">
      <c r="A5" s="9" t="s">
        <v>111</v>
      </c>
      <c r="B5" s="10"/>
      <c r="C5" s="10"/>
      <c r="D5" s="12"/>
      <c r="E5" s="12"/>
      <c r="F5" s="12"/>
      <c r="G5" s="10"/>
    </row>
    <row r="6" spans="1:7" ht="14.25" thickBot="1">
      <c r="A6" s="19" t="s">
        <v>9</v>
      </c>
      <c r="B6" s="11"/>
      <c r="C6" s="11"/>
      <c r="D6" s="37"/>
      <c r="E6" s="37"/>
      <c r="F6" s="37"/>
      <c r="G6" s="11"/>
    </row>
    <row r="7" spans="1:7" ht="17.25" thickTop="1">
      <c r="A7" s="87"/>
      <c r="B7" s="10"/>
      <c r="C7" s="10"/>
      <c r="D7" s="38"/>
      <c r="E7" s="12"/>
      <c r="F7" s="12"/>
      <c r="G7" s="10"/>
    </row>
    <row r="8" spans="1:7" ht="16.5">
      <c r="A8" s="9"/>
      <c r="B8" s="10"/>
      <c r="C8" s="10"/>
      <c r="D8" s="38" t="s">
        <v>75</v>
      </c>
      <c r="E8" s="12"/>
      <c r="F8" s="38"/>
      <c r="G8" s="10"/>
    </row>
    <row r="9" spans="1:7" ht="16.5">
      <c r="A9" s="58"/>
      <c r="B9" s="10"/>
      <c r="C9" s="10"/>
      <c r="D9" s="38" t="s">
        <v>76</v>
      </c>
      <c r="E9" s="12"/>
      <c r="F9" s="38"/>
      <c r="G9" s="10"/>
    </row>
    <row r="10" spans="1:7" ht="15">
      <c r="A10" s="57"/>
      <c r="B10" s="10"/>
      <c r="C10" s="10"/>
      <c r="D10" s="39" t="s">
        <v>77</v>
      </c>
      <c r="E10" s="13"/>
      <c r="F10" s="39"/>
      <c r="G10" s="10"/>
    </row>
    <row r="11" spans="1:7" ht="15">
      <c r="A11" s="57"/>
      <c r="B11" s="10"/>
      <c r="C11" s="10"/>
      <c r="D11" s="94" t="s">
        <v>109</v>
      </c>
      <c r="E11" s="13"/>
      <c r="F11" s="39"/>
      <c r="G11" s="10"/>
    </row>
    <row r="12" spans="1:7" ht="15">
      <c r="A12" s="57"/>
      <c r="B12" s="10"/>
      <c r="C12" s="10"/>
      <c r="D12" s="38" t="s">
        <v>4</v>
      </c>
      <c r="E12" s="12"/>
      <c r="F12" s="38"/>
      <c r="G12" s="10"/>
    </row>
    <row r="13" spans="1:7" ht="13.5">
      <c r="A13" s="57"/>
      <c r="B13" s="10"/>
      <c r="C13" s="10"/>
      <c r="D13" s="12"/>
      <c r="E13" s="12"/>
      <c r="F13" s="12"/>
      <c r="G13" s="10"/>
    </row>
    <row r="14" spans="1:7" ht="13.5">
      <c r="A14" s="59" t="s">
        <v>115</v>
      </c>
      <c r="B14" s="10"/>
      <c r="C14" s="10"/>
      <c r="D14" s="95">
        <v>9974</v>
      </c>
      <c r="E14" s="12"/>
      <c r="F14" s="12"/>
      <c r="G14" s="10"/>
    </row>
    <row r="15" spans="1:7" ht="13.5">
      <c r="A15" s="59" t="s">
        <v>116</v>
      </c>
      <c r="B15" s="10"/>
      <c r="C15" s="10"/>
      <c r="D15" s="96">
        <f>2598+910+14-570-95</f>
        <v>2857</v>
      </c>
      <c r="E15" s="12"/>
      <c r="F15" s="12"/>
      <c r="G15" s="10"/>
    </row>
    <row r="16" spans="1:7" ht="13.5">
      <c r="A16" s="59" t="s">
        <v>117</v>
      </c>
      <c r="B16" s="10"/>
      <c r="C16" s="10"/>
      <c r="D16" s="95">
        <f>+D14+D15</f>
        <v>12831</v>
      </c>
      <c r="E16" s="12"/>
      <c r="F16" s="12"/>
      <c r="G16" s="10"/>
    </row>
    <row r="17" spans="1:7" ht="13.5">
      <c r="A17" s="59" t="s">
        <v>9</v>
      </c>
      <c r="B17" s="10"/>
      <c r="C17" s="10"/>
      <c r="D17" s="97" t="s">
        <v>9</v>
      </c>
      <c r="E17" s="12"/>
      <c r="F17" s="12"/>
      <c r="G17" s="10"/>
    </row>
    <row r="18" spans="1:7" ht="13.5">
      <c r="A18" s="59" t="s">
        <v>118</v>
      </c>
      <c r="B18" s="10"/>
      <c r="C18" s="10"/>
      <c r="D18" s="95">
        <f>-144+729-9698+4817</f>
        <v>-4296</v>
      </c>
      <c r="E18" s="12"/>
      <c r="F18" s="12"/>
      <c r="G18" s="10"/>
    </row>
    <row r="19" spans="1:7" ht="13.5">
      <c r="A19" s="59" t="s">
        <v>119</v>
      </c>
      <c r="B19" s="10"/>
      <c r="C19" s="10"/>
      <c r="D19" s="96">
        <f>-1055-1579</f>
        <v>-2634</v>
      </c>
      <c r="E19" s="12"/>
      <c r="F19" s="12"/>
      <c r="G19" s="10"/>
    </row>
    <row r="20" spans="1:7" ht="13.5">
      <c r="A20" s="59" t="s">
        <v>9</v>
      </c>
      <c r="B20" s="10"/>
      <c r="C20" s="10"/>
      <c r="D20" s="97" t="s">
        <v>9</v>
      </c>
      <c r="E20" s="12"/>
      <c r="F20" s="12"/>
      <c r="G20" s="10"/>
    </row>
    <row r="21" spans="1:7" ht="13.5">
      <c r="A21" s="59" t="s">
        <v>91</v>
      </c>
      <c r="B21" s="10"/>
      <c r="C21" s="10"/>
      <c r="D21" s="97">
        <f>SUM(D16:D19)</f>
        <v>5901</v>
      </c>
      <c r="E21" s="12"/>
      <c r="F21" s="12"/>
      <c r="G21" s="10"/>
    </row>
    <row r="22" spans="1:7" ht="13.5">
      <c r="A22" s="57"/>
      <c r="B22" s="10"/>
      <c r="C22" s="10"/>
      <c r="D22" s="12"/>
      <c r="E22" s="12"/>
      <c r="F22" s="12"/>
      <c r="G22" s="10"/>
    </row>
    <row r="23" spans="1:6" ht="13.5">
      <c r="A23" s="59" t="s">
        <v>58</v>
      </c>
      <c r="D23" s="95">
        <v>-2786</v>
      </c>
      <c r="F23" s="56"/>
    </row>
    <row r="24" spans="1:4" ht="12.75">
      <c r="A24" s="59"/>
      <c r="D24" s="95"/>
    </row>
    <row r="25" spans="1:6" ht="13.5">
      <c r="A25" s="59" t="s">
        <v>90</v>
      </c>
      <c r="D25" s="95">
        <v>-646</v>
      </c>
      <c r="F25" s="56"/>
    </row>
    <row r="26" spans="1:4" ht="12.75">
      <c r="A26" s="59"/>
      <c r="D26" s="96"/>
    </row>
    <row r="27" spans="1:4" ht="12.75">
      <c r="A27" s="86" t="s">
        <v>89</v>
      </c>
      <c r="D27" s="95"/>
    </row>
    <row r="28" spans="1:6" ht="13.5">
      <c r="A28" s="86" t="s">
        <v>59</v>
      </c>
      <c r="D28" s="95">
        <f>SUM(D21:D25)</f>
        <v>2469</v>
      </c>
      <c r="F28" s="56"/>
    </row>
    <row r="29" spans="1:4" ht="12.75">
      <c r="A29" s="86"/>
      <c r="D29" s="95"/>
    </row>
    <row r="30" spans="1:4" ht="12.75">
      <c r="A30" s="86" t="s">
        <v>60</v>
      </c>
      <c r="D30" s="95">
        <v>-8271</v>
      </c>
    </row>
    <row r="31" spans="1:6" ht="13.5">
      <c r="A31" s="86" t="s">
        <v>61</v>
      </c>
      <c r="D31" s="95"/>
      <c r="F31" s="56"/>
    </row>
    <row r="32" spans="1:4" ht="12.75">
      <c r="A32" s="86"/>
      <c r="D32" s="96"/>
    </row>
    <row r="33" spans="1:4" ht="12.75">
      <c r="A33" s="86" t="s">
        <v>62</v>
      </c>
      <c r="D33" s="95"/>
    </row>
    <row r="34" spans="1:6" ht="14.25" thickBot="1">
      <c r="A34" s="86" t="s">
        <v>114</v>
      </c>
      <c r="D34" s="79">
        <f>SUM(D28:D32)</f>
        <v>-5802</v>
      </c>
      <c r="F34" s="56"/>
    </row>
    <row r="35" ht="13.5" thickTop="1">
      <c r="D35" s="85"/>
    </row>
    <row r="37" ht="12.75">
      <c r="A37" t="s">
        <v>100</v>
      </c>
    </row>
    <row r="38" ht="12.75">
      <c r="A38" t="s">
        <v>101</v>
      </c>
    </row>
    <row r="40" ht="15">
      <c r="A40" s="50" t="s">
        <v>78</v>
      </c>
    </row>
    <row r="41" ht="15">
      <c r="A41" s="50" t="s">
        <v>92</v>
      </c>
    </row>
  </sheetData>
  <printOptions/>
  <pageMargins left="0.75" right="0.22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 Holdings Berhad</dc:creator>
  <cp:keywords/>
  <dc:description/>
  <cp:lastModifiedBy>Z0103</cp:lastModifiedBy>
  <cp:lastPrinted>2003-10-17T05:38:59Z</cp:lastPrinted>
  <dcterms:created xsi:type="dcterms:W3CDTF">2000-08-16T06:25:24Z</dcterms:created>
  <dcterms:modified xsi:type="dcterms:W3CDTF">2003-10-17T05:39:05Z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